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2-PROJETS_ODONAT\3-Listes_Rouges\LISTES_ROUGES_GRANDEST_2020-2024\12-LR aves 2020 2021\0.LISTES FINALES A UTILISER\"/>
    </mc:Choice>
  </mc:AlternateContent>
  <bookViews>
    <workbookView xWindow="60" yWindow="465" windowWidth="50175" windowHeight="27675" tabRatio="865" firstSheet="1" activeTab="2"/>
  </bookViews>
  <sheets>
    <sheet name="COUVERTURE" sheetId="2" r:id="rId1"/>
    <sheet name="METADONNEES" sheetId="27" r:id="rId2"/>
    <sheet name="LISTE ROUGE OISEAUX N détaillée" sheetId="1" r:id="rId3"/>
    <sheet name="LISTE ROUGE OISEAUX N simple" sheetId="9" r:id="rId4"/>
    <sheet name="bilan LISTE ROUGE OISEAUX N" sheetId="5" r:id="rId5"/>
    <sheet name="STRUCTURE LISTE ROUGE" sheetId="28" r:id="rId6"/>
    <sheet name="LÉGENDE STATUTS LRGE" sheetId="29" r:id="rId7"/>
    <sheet name="LEGENDE TAXREF" sheetId="31" r:id="rId8"/>
    <sheet name="REGIONS NATURELLES" sheetId="30" r:id="rId9"/>
  </sheets>
  <externalReferences>
    <externalReference r:id="rId10"/>
    <externalReference r:id="rId11"/>
    <externalReference r:id="rId12"/>
    <externalReference r:id="rId13"/>
  </externalReferences>
  <definedNames>
    <definedName name="_" localSheetId="7">#REF!,#REF!,#REF!,#REF!,#REF!,#REF!,#REF!,#REF!</definedName>
    <definedName name="_" localSheetId="1">#REF!,#REF!,#REF!,#REF!,#REF!,#REF!,#REF!,#REF!</definedName>
    <definedName name="_" localSheetId="5">#REF!,#REF!,#REF!,#REF!,#REF!,#REF!,#REF!,#REF!</definedName>
    <definedName name="_">#REF!,#REF!,#REF!,#REF!,#REF!,#REF!,#REF!,#REF!</definedName>
    <definedName name="_xlnm._FilterDatabase" localSheetId="2" hidden="1">'LISTE ROUGE OISEAUX N détaillée'!$A$9:$CG$244</definedName>
    <definedName name="_xlnm._FilterDatabase" localSheetId="3" hidden="1">'LISTE ROUGE OISEAUX N simple'!$B$6:$G$6</definedName>
    <definedName name="_xlnm._FilterDatabase" localSheetId="5" hidden="1">'STRUCTURE LISTE ROUGE'!$B$7:$J$7</definedName>
    <definedName name="_ftnref1" localSheetId="7">'LEGENDE TAXREF'!#REF!</definedName>
    <definedName name="CODE_LR_infra">#REF!</definedName>
    <definedName name="EVAL_REGNAT" localSheetId="6">'LÉGENDE STATUTS LRGE'!$U$6:$U$22</definedName>
    <definedName name="EVAL_REGNAT">#REF!</definedName>
    <definedName name="EVAL_TENDANCE_GE" localSheetId="6">'LÉGENDE STATUTS LRGE'!$V$6:$V$18</definedName>
    <definedName name="EVAL_TENDANCE_GE">#REF!</definedName>
    <definedName name="EVAL_TENDANCE_UICN" localSheetId="6">'LÉGENDE STATUTS LRGE'!$W$6,'LÉGENDE STATUTS LRGE'!$W$7,'LÉGENDE STATUTS LRGE'!$W$8,'LÉGENDE STATUTS LRGE'!$W$10,'LÉGENDE STATUTS LRGE'!$W$18</definedName>
    <definedName name="EVAL_TENDANCE_UICN" localSheetId="7">'[1]LÉGENDE STATUTS'!$T$6,'[1]LÉGENDE STATUTS'!$T$7,'[1]LÉGENDE STATUTS'!$T$8,'[1]LÉGENDE STATUTS'!$T$10,'[1]LÉGENDE STATUTS'!$T$18</definedName>
    <definedName name="EVAL_TENDANCE_UICN" localSheetId="1">'[1]LÉGENDE STATUTS'!$T$6,'[1]LÉGENDE STATUTS'!$T$7,'[1]LÉGENDE STATUTS'!$T$8,'[1]LÉGENDE STATUTS'!$T$10,'[1]LÉGENDE STATUTS'!$T$18</definedName>
    <definedName name="EVAL_TENDANCE_UICN" localSheetId="5">'[1]LÉGENDE STATUTS'!$T$6,'[1]LÉGENDE STATUTS'!$T$7,'[1]LÉGENDE STATUTS'!$T$8,'[1]LÉGENDE STATUTS'!$T$10,'[1]LÉGENDE STATUTS'!$T$18</definedName>
    <definedName name="EVAL_TENDANCE_UICN">#REF!,#REF!,#REF!,#REF!,#REF!</definedName>
    <definedName name="_xlnm.Print_Titles" localSheetId="2">'LISTE ROUGE OISEAUX N détaillée'!$8:$9</definedName>
    <definedName name="_xlnm.Print_Titles" localSheetId="3">'LISTE ROUGE OISEAUX N simple'!$6:$6</definedName>
    <definedName name="statutREGNAT" localSheetId="7">#REF!</definedName>
    <definedName name="statutREGNAT" localSheetId="1">#REF!</definedName>
    <definedName name="statutREGNAT" localSheetId="5">#REF!</definedName>
    <definedName name="statutREGNAT">#REF!</definedName>
    <definedName name="TABsb1_INDIGENAT_GE" localSheetId="4">[2]STATUTS_BIOGEO!$C$13:$C$16</definedName>
    <definedName name="TABsb1_INDIGENAT_GE" localSheetId="7">'[3]LÉGENDE STATUTS BIOGEO'!$C$14:$C$17</definedName>
    <definedName name="TABsb1_INDIGENAT_GE" localSheetId="1">'[3]LÉGENDE STATUTS BIOGEO'!$C$14:$C$17</definedName>
    <definedName name="TABsb1_INDIGENAT_GE" localSheetId="5">'[3]LÉGENDE STATUTS BIOGEO'!$C$14:$C$17</definedName>
    <definedName name="TABsb1_INDIGENAT_GE">[4]STATUTS_BIOGEO!$C$13:$C$16</definedName>
    <definedName name="TABsb10_MIGRATEUR_GE" localSheetId="4">[2]STATUTS_BIOGEO!$C$136:$C$139</definedName>
    <definedName name="TABsb10_MIGRATEUR_GE" localSheetId="7">'[3]LÉGENDE STATUTS BIOGEO'!$C$137:$C$140</definedName>
    <definedName name="TABsb10_MIGRATEUR_GE" localSheetId="1">'[3]LÉGENDE STATUTS BIOGEO'!$C$137:$C$140</definedName>
    <definedName name="TABsb10_MIGRATEUR_GE" localSheetId="5">'[3]LÉGENDE STATUTS BIOGEO'!$C$137:$C$140</definedName>
    <definedName name="TABsb10_MIGRATEUR_GE">[4]STATUTS_BIOGEO!$C$136:$C$139</definedName>
    <definedName name="TABsb12_PRESENCE_REGNAT" localSheetId="4">[2]STATUTS_BIOGEO!$C$163:$C$167</definedName>
    <definedName name="TABsb12_PRESENCE_REGNAT" localSheetId="7">'[3]LÉGENDE STATUTS BIOGEO'!$C$164:$C$168</definedName>
    <definedName name="TABsb12_PRESENCE_REGNAT" localSheetId="1">'[3]LÉGENDE STATUTS BIOGEO'!$C$164:$C$168</definedName>
    <definedName name="TABsb12_PRESENCE_REGNAT" localSheetId="5">'[3]LÉGENDE STATUTS BIOGEO'!$C$164:$C$168</definedName>
    <definedName name="TABsb12_PRESENCE_REGNAT">[4]STATUTS_BIOGEO!$C$163:$C$167</definedName>
    <definedName name="TABsb12_REGNATbis" localSheetId="7">#REF!,#REF!,#REF!,#REF!,#REF!,#REF!,#REF!,#REF!</definedName>
    <definedName name="TABsb12_REGNATbis" localSheetId="1">#REF!,#REF!,#REF!,#REF!,#REF!,#REF!,#REF!,#REF!</definedName>
    <definedName name="TABsb12_REGNATbis" localSheetId="5">#REF!,#REF!,#REF!,#REF!,#REF!,#REF!,#REF!,#REF!</definedName>
    <definedName name="TABsb12_REGNATbis">#REF!,#REF!,#REF!,#REF!,#REF!,#REF!,#REF!,#REF!</definedName>
    <definedName name="TABsb2_ENVAHISSANT_FR" localSheetId="4">[2]STATUTS_BIOGEO!$C$25</definedName>
    <definedName name="TABsb2_ENVAHISSANT_FR" localSheetId="7">'[3]LÉGENDE STATUTS BIOGEO'!$C$26</definedName>
    <definedName name="TABsb2_ENVAHISSANT_FR" localSheetId="1">'[3]LÉGENDE STATUTS BIOGEO'!$C$26</definedName>
    <definedName name="TABsb2_ENVAHISSANT_FR" localSheetId="5">'[3]LÉGENDE STATUTS BIOGEO'!$C$26</definedName>
    <definedName name="TABsb2_ENVAHISSANT_FR">[4]STATUTS_BIOGEO!$C$25</definedName>
    <definedName name="TABsb3_ENDEMICITE_GE" localSheetId="4">[2]STATUTS_BIOGEO!$C$34:$C$35</definedName>
    <definedName name="TABsb3_ENDEMICITE_GE" localSheetId="7">'[3]LÉGENDE STATUTS BIOGEO'!$C$35:$C$36</definedName>
    <definedName name="TABsb3_ENDEMICITE_GE" localSheetId="1">'[3]LÉGENDE STATUTS BIOGEO'!$C$35:$C$36</definedName>
    <definedName name="TABsb3_ENDEMICITE_GE" localSheetId="5">'[3]LÉGENDE STATUTS BIOGEO'!$C$35:$C$36</definedName>
    <definedName name="TABsb3_ENDEMICITE_GE">[4]STATUTS_BIOGEO!$C$34:$C$35</definedName>
    <definedName name="TABsb4_PRESENCE_GE" localSheetId="4">[2]STATUTS_BIOGEO!$C$44:$C$53</definedName>
    <definedName name="TABsb4_PRESENCE_GE" localSheetId="7">'[3]LÉGENDE STATUTS BIOGEO'!$C$45:$C$54</definedName>
    <definedName name="TABsb4_PRESENCE_GE" localSheetId="1">'[3]LÉGENDE STATUTS BIOGEO'!$C$45:$C$54</definedName>
    <definedName name="TABsb4_PRESENCE_GE" localSheetId="5">'[3]LÉGENDE STATUTS BIOGEO'!$C$45:$C$54</definedName>
    <definedName name="TABsb4_PRESENCE_GE">[4]STATUTS_BIOGEO!$C$44:$C$53</definedName>
    <definedName name="TABsb5_RARETE_GE" localSheetId="4">[2]STATUTS_BIOGEO!$C$62:$C$68</definedName>
    <definedName name="TABsb5_RARETE_GE" localSheetId="7">'[3]LÉGENDE STATUTS BIOGEO'!$C$63:$C$69</definedName>
    <definedName name="TABsb5_RARETE_GE" localSheetId="1">'[3]LÉGENDE STATUTS BIOGEO'!$C$63:$C$69</definedName>
    <definedName name="TABsb5_RARETE_GE" localSheetId="5">'[3]LÉGENDE STATUTS BIOGEO'!$C$63:$C$69</definedName>
    <definedName name="TABsb5_RARETE_GE">[4]STATUTS_BIOGEO!$C$62:$C$68</definedName>
    <definedName name="TABsb6_REPRODUCTION_GE" localSheetId="4">[2]STATUTS_BIOGEO!$C$77:$C$84</definedName>
    <definedName name="TABsb6_REPRODUCTION_GE" localSheetId="7">'[3]LÉGENDE STATUTS BIOGEO'!$C$78:$C$85</definedName>
    <definedName name="TABsb6_REPRODUCTION_GE" localSheetId="1">'[3]LÉGENDE STATUTS BIOGEO'!$C$78:$C$85</definedName>
    <definedName name="TABsb6_REPRODUCTION_GE" localSheetId="5">'[3]LÉGENDE STATUTS BIOGEO'!$C$78:$C$85</definedName>
    <definedName name="TABsb6_REPRODUCTION_GE">[4]STATUTS_BIOGEO!$C$77:$C$84</definedName>
    <definedName name="TABsb8_HIVERNAGE_GE" localSheetId="4">[2]STATUTS_BIOGEO!$C$108:$C$112</definedName>
    <definedName name="TABsb8_HIVERNAGE_GE" localSheetId="7">'[3]LÉGENDE STATUTS BIOGEO'!$C$109:$C$113</definedName>
    <definedName name="TABsb8_HIVERNAGE_GE" localSheetId="1">'[3]LÉGENDE STATUTS BIOGEO'!$C$109:$C$113</definedName>
    <definedName name="TABsb8_HIVERNAGE_GE" localSheetId="5">'[3]LÉGENDE STATUTS BIOGEO'!$C$109:$C$113</definedName>
    <definedName name="TABsb8_HIVERNAGE_GE">[4]STATUTS_BIOGEO!$C$108:$C$112</definedName>
    <definedName name="TAXREF_RANG" localSheetId="4">[2]TAXREF!$H$8:$H$55</definedName>
    <definedName name="TAXREF_RANG" localSheetId="7">'LEGENDE TAXREF'!$I$8:$I$54</definedName>
    <definedName name="TAXREF_RANG" localSheetId="1">'[3]LEGENDE TAXREF'!$I$8:$I$54</definedName>
    <definedName name="TAXREF_RANG" localSheetId="5">'[3]LEGENDE TAXREF'!$I$8:$I$54</definedName>
    <definedName name="TAXREF_RANG">[4]TAXREF!$H$8:$H$55</definedName>
    <definedName name="_xlnm.Print_Area" localSheetId="4">'bilan LISTE ROUGE OISEAUX N'!$B$6:$H$21</definedName>
    <definedName name="_xlnm.Print_Area" localSheetId="0">COUVERTURE!$A$1:$D$11</definedName>
    <definedName name="_xlnm.Print_Area" localSheetId="2">'LISTE ROUGE OISEAUX N détaillée'!$I$8:$AF$71</definedName>
    <definedName name="_xlnm.Print_Area" localSheetId="3">'LISTE ROUGE OISEAUX N simple'!#REF!</definedName>
  </definedNames>
  <calcPr calcId="162913"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R36" i="31" l="1"/>
  <c r="AQ36" i="31"/>
  <c r="AP36" i="31"/>
  <c r="AO36" i="31"/>
  <c r="AN36" i="31"/>
  <c r="AM36" i="31"/>
  <c r="AL36" i="31"/>
  <c r="AK36" i="31"/>
  <c r="AL34" i="31"/>
  <c r="AL33" i="31"/>
  <c r="AL32" i="31"/>
  <c r="AL31" i="31"/>
  <c r="AL30" i="31"/>
  <c r="AI27" i="31"/>
  <c r="AI26" i="31"/>
  <c r="AI36" i="31" l="1"/>
  <c r="Q24" i="30"/>
  <c r="I24" i="30"/>
  <c r="E24" i="30"/>
  <c r="Q23" i="30"/>
  <c r="E23" i="30"/>
  <c r="Q22" i="30"/>
  <c r="I22" i="30"/>
  <c r="E22" i="30"/>
  <c r="Q21" i="30"/>
  <c r="E21" i="30"/>
  <c r="Q20" i="30"/>
  <c r="I20" i="30"/>
  <c r="E20" i="30"/>
  <c r="Q19" i="30"/>
  <c r="E19" i="30"/>
  <c r="Q18" i="30"/>
  <c r="E18" i="30"/>
  <c r="Q17" i="30"/>
  <c r="E17" i="30"/>
  <c r="Q16" i="30"/>
  <c r="E16" i="30"/>
  <c r="Q15" i="30"/>
  <c r="I15" i="30"/>
  <c r="E15" i="30"/>
  <c r="Q14" i="30"/>
  <c r="I14" i="30"/>
  <c r="E14" i="30"/>
  <c r="Q13" i="30"/>
  <c r="E13" i="30"/>
  <c r="Q12" i="30"/>
  <c r="I12" i="30"/>
  <c r="E12" i="30"/>
  <c r="Q11" i="30"/>
  <c r="I11" i="30"/>
  <c r="E11" i="30"/>
  <c r="G8" i="5" l="1"/>
  <c r="D23" i="5" l="1"/>
  <c r="D20" i="5"/>
  <c r="D15" i="5"/>
  <c r="E13" i="5" s="1"/>
  <c r="H8" i="5" l="1"/>
  <c r="D21" i="5"/>
  <c r="H15" i="5" s="1"/>
  <c r="E15" i="5"/>
  <c r="E14" i="5"/>
  <c r="E8" i="5"/>
  <c r="E11" i="5"/>
  <c r="E9" i="5"/>
  <c r="E12" i="5"/>
  <c r="E10" i="5"/>
  <c r="E7" i="5"/>
  <c r="H20" i="5" l="1"/>
</calcChain>
</file>

<file path=xl/sharedStrings.xml><?xml version="1.0" encoding="utf-8"?>
<sst xmlns="http://schemas.openxmlformats.org/spreadsheetml/2006/main" count="8309" uniqueCount="1677">
  <si>
    <t>LC</t>
  </si>
  <si>
    <t>NT</t>
  </si>
  <si>
    <t>•</t>
  </si>
  <si>
    <t>(Linnaeus, 1758)</t>
  </si>
  <si>
    <t>-</t>
  </si>
  <si>
    <t>?</t>
  </si>
  <si>
    <t>NA</t>
  </si>
  <si>
    <t>NAo</t>
  </si>
  <si>
    <t>VU</t>
  </si>
  <si>
    <t>EN</t>
  </si>
  <si>
    <t>Linnaeus, 1758</t>
  </si>
  <si>
    <t>RE</t>
  </si>
  <si>
    <t>CR</t>
  </si>
  <si>
    <t>CR*</t>
  </si>
  <si>
    <t>Liste rouge Monde</t>
  </si>
  <si>
    <t>Liste rouge Europe</t>
  </si>
  <si>
    <t>Liste rouge France</t>
  </si>
  <si>
    <t>Critères UICN</t>
  </si>
  <si>
    <t>FAMILLE</t>
  </si>
  <si>
    <t>LISTES ROUGES UCIN SUPRAREGIONALES</t>
  </si>
  <si>
    <t>LISTE ROUGE  GRAND EST (EVALUATION UICN)</t>
  </si>
  <si>
    <t>LISTES DE RÉFÉRENCE ET LISTES ROUGES EN RÉGION GRAND EST</t>
  </si>
  <si>
    <t>Description</t>
  </si>
  <si>
    <t>En danger critique d’extinction (CR)</t>
  </si>
  <si>
    <t>En danger (EN)</t>
  </si>
  <si>
    <t>Vulnérable (VU)</t>
  </si>
  <si>
    <t>Préoccupation mineure  (LC)</t>
  </si>
  <si>
    <t>DD</t>
  </si>
  <si>
    <t>Données insuffisantes (DD)</t>
  </si>
  <si>
    <t>NAi</t>
  </si>
  <si>
    <t>NAr</t>
  </si>
  <si>
    <t>Non applicable (NAo) - Taxon occasionnel, non implanté dans la région étudiée</t>
  </si>
  <si>
    <t>NAnc</t>
  </si>
  <si>
    <t>NE</t>
  </si>
  <si>
    <t>Non évalué (NE)</t>
  </si>
  <si>
    <t>TRI TAXINOMIQUE</t>
  </si>
  <si>
    <t>↓</t>
  </si>
  <si>
    <t>Φ</t>
  </si>
  <si>
    <t>Catégories UICN</t>
  </si>
  <si>
    <t>Nombre
d'espèces</t>
  </si>
  <si>
    <t>Proportion</t>
  </si>
  <si>
    <t>Sous-total Liste rouge</t>
  </si>
  <si>
    <t>Sous-total des taxons évalués</t>
  </si>
  <si>
    <t>Non applicable (NAi) - Taxon introduit dans la période récente (après 1500) dans la région étudiée</t>
  </si>
  <si>
    <t>Non applicable (NAr) - Taxon d'apparition récente (moins de 10 ans) dans la région étudiée</t>
  </si>
  <si>
    <t>Non applicable (NAnc) - Statut d'indigénat non confirmé dans la région étudiée</t>
  </si>
  <si>
    <t>Sous-total des taxons Non applicable (NA)</t>
  </si>
  <si>
    <t>Total des taxons étudiés</t>
  </si>
  <si>
    <t>dont En danger critique d’extinction, présumé disparu (CR*)</t>
  </si>
  <si>
    <t>Bilan statistique (espèces)</t>
  </si>
  <si>
    <t>Nom scientifique</t>
  </si>
  <si>
    <t>Nom vernaculaire</t>
  </si>
  <si>
    <t>Liste rouge
Grand Est
Catégorie UICN</t>
  </si>
  <si>
    <t>Liste rouge (version simplifiée) - Ordre de menace</t>
  </si>
  <si>
    <t>Domaine taxinomique</t>
  </si>
  <si>
    <t>Tri
taxinomique</t>
  </si>
  <si>
    <t>Intitulé</t>
  </si>
  <si>
    <t>URL (si disponible)</t>
  </si>
  <si>
    <t>RÉFÉRENCEMENT</t>
  </si>
  <si>
    <t>Citation recommandée (Liste rouge)</t>
  </si>
  <si>
    <t>Date de labellisation UICN (Liste rouge)</t>
  </si>
  <si>
    <t>REMERCIEMENTS</t>
  </si>
  <si>
    <t>Comité d'évaluation</t>
  </si>
  <si>
    <t>Autres experts contributeurs</t>
  </si>
  <si>
    <t>Structures contributrices (données et/ou expertise)</t>
  </si>
  <si>
    <t>Remerciements</t>
  </si>
  <si>
    <t>RÉFÉRENTIELS TAXINOMIQUES UTILISÉS</t>
  </si>
  <si>
    <t>Nomenclature vernaculaire</t>
  </si>
  <si>
    <t>TAXREF</t>
  </si>
  <si>
    <t>https://inpn.mnhn.fr/programme/documentation/referentiels-especes-taxref</t>
  </si>
  <si>
    <t>TAXREF base de connaissances « Statuts »</t>
  </si>
  <si>
    <t>Régnier, C. &amp; Gargominy, O. 2018. Diffusion des statuts des espèces : principes et objectifs. UMS 2006 Patrimoine Naturel (AFB / CNRS / MNHN), Paris. Rapport Patrinat 2018-109. 8 pp.</t>
  </si>
  <si>
    <t>https://inpn.mnhn.fr/programme/documentation/base-de-connaissance-statuts</t>
  </si>
  <si>
    <t>Régions naturelles du Grand Est</t>
  </si>
  <si>
    <t>https://www.odonat-grandest.fr/regions-naturelles-contexte</t>
  </si>
  <si>
    <t>RÉFÉRENCES</t>
  </si>
  <si>
    <t>aaaa</t>
  </si>
  <si>
    <t>DOMAINE TAXINOMIQUE</t>
  </si>
  <si>
    <t>˚</t>
  </si>
  <si>
    <t>†</t>
  </si>
  <si>
    <t>Éteinte régionalement (RE)</t>
  </si>
  <si>
    <t>Quasi menacée (NT)</t>
  </si>
  <si>
    <t>ÉVALUATIONS RÉGIONALES UICN</t>
  </si>
  <si>
    <t>Catégories de menaces de la liste rouge UICN</t>
  </si>
  <si>
    <t>Catégories UICN
(tri)</t>
  </si>
  <si>
    <t>Catégories UICN
(abr., coul.)</t>
  </si>
  <si>
    <t>Catégories UICN (texte)</t>
  </si>
  <si>
    <t>Catégories UICN (abr.)</t>
  </si>
  <si>
    <t>11 - EX</t>
  </si>
  <si>
    <t>EX</t>
  </si>
  <si>
    <t>Eteint (EX)</t>
  </si>
  <si>
    <r>
      <rPr>
        <sz val="12"/>
        <color theme="1"/>
        <rFont val="Corbel"/>
        <family val="2"/>
      </rPr>
      <t>Taxon éteint</t>
    </r>
    <r>
      <rPr>
        <i/>
        <sz val="12"/>
        <color theme="1"/>
        <rFont val="Corbel"/>
        <family val="2"/>
      </rPr>
      <t xml:space="preserve"> (échelon mondial uniquement).</t>
    </r>
  </si>
  <si>
    <t>12 - EW</t>
  </si>
  <si>
    <t>EW</t>
  </si>
  <si>
    <t>Eteint à l'état sauvage (EW)</t>
  </si>
  <si>
    <t>13 - RE</t>
  </si>
  <si>
    <t>Eteint régionalement (RE)</t>
  </si>
  <si>
    <t>Taxon non revu récemment dans la région étudiée (ou uniquement par des individus erratiques ou migrateurs), et dont la disparition en tant que reproducteur est jugée plausible voire probable.</t>
  </si>
  <si>
    <t>21 - CR*</t>
  </si>
  <si>
    <t>En danger critique d’extinction, présumé disparu (CR*)</t>
  </si>
  <si>
    <t>Taxon non revu récemment dans la région étudiée (ou uniquement par des individus erratiques ou migrateurs), et dont la disparition en tant que reproducteur est jugée possible, mais reste à certifier.</t>
  </si>
  <si>
    <t>22 - CR</t>
  </si>
  <si>
    <t>Taxons implantés dans la région étudiée et inscrits, selon au moins un des critères d'évaluation UICN, dans l'une des trois catégories UICN de la liste rouge : En danger critique (CR), En danger (EN) ou Vulnérable (VU).</t>
  </si>
  <si>
    <t>23 - EN</t>
  </si>
  <si>
    <t>24 - VU</t>
  </si>
  <si>
    <t>ĭ</t>
  </si>
  <si>
    <t>31 - NT</t>
  </si>
  <si>
    <t>Quasi menacé (NT)</t>
  </si>
  <si>
    <t>Taxon proche de un ou plusieurs seuils des critères d'évaluation UICN (taxon à à répartition restreinte, ou en régression et qui pourrait être menacé rapidement sans mesure de conservation spécifique)</t>
  </si>
  <si>
    <t>ï</t>
  </si>
  <si>
    <t>41 - LC</t>
  </si>
  <si>
    <t>Taxon pour lequel le risque d’extinction est considéré comme faible.</t>
  </si>
  <si>
    <t xml:space="preserve">Taxon répandu, ou stations dispersées </t>
  </si>
  <si>
    <t>51 - DD</t>
  </si>
  <si>
    <t xml:space="preserve">Taxon autochtone jugé implanté dans la région étudiée, mais pour lequel aucune catégorisation UICN n’a pas pu être définie faute de connaissances suffisantes. </t>
  </si>
  <si>
    <t>Stations très localisées</t>
  </si>
  <si>
    <t>60 - NA</t>
  </si>
  <si>
    <t>Non applicable (NA)</t>
  </si>
  <si>
    <t>Taxon non catégorisé du fait des caractéristique(s) particulière(s) de sa population dans la région étudiée (détails ci-dessous).</t>
  </si>
  <si>
    <t>61-NAi</t>
  </si>
  <si>
    <t>Taxon non catégorisé car introduit (en général après 1500) dans la région étudiée.</t>
  </si>
  <si>
    <t>62-NAr</t>
  </si>
  <si>
    <t>Taxon non catégorisé car arrivé (naturellement) dans une période trop récente dans la région étudiée (moins de 10 ans).</t>
  </si>
  <si>
    <t>63-Nao</t>
  </si>
  <si>
    <t>Taxon non catégorisé car connu uniquement par des citations occasionnelles dans la région étudiée, sans population implantée.</t>
  </si>
  <si>
    <t>64-NAnc</t>
  </si>
  <si>
    <t>Taxon non catégorisé car indigénat des populations reproductrices non confirmé ou jugé douteux dans la région étudiée.</t>
  </si>
  <si>
    <t>99 - NE</t>
  </si>
  <si>
    <t>Tout taxon n’ayant pas été confronté à l'évaluation liste rouge UICN dans la région étudiée : non connu au moment de l'évaluation, cité uniquement par des individus isolés très probablement issus de captivité, etc.</t>
  </si>
  <si>
    <t>C1</t>
  </si>
  <si>
    <t>D1</t>
  </si>
  <si>
    <t>ÉVALUATIONS INFRAREGIONALES</t>
  </si>
  <si>
    <t>Catégories UICN
(picto-gramme)</t>
  </si>
  <si>
    <t>TAXON IMPLANTÉ DANS LA RÉGION NATURELLE</t>
  </si>
  <si>
    <t>Taxon considéré comme reproducteur pérenne et autochtone dans au moins une station ou localité.</t>
  </si>
  <si>
    <t>Taxon implanté, avec un niveau de menace à l'échelon infrarégional équivalent à l'évaluation régionale, ou non évaluable.</t>
  </si>
  <si>
    <r>
      <t xml:space="preserve">Le statut • peut être remplacé par </t>
    </r>
    <r>
      <rPr>
        <sz val="14"/>
        <color theme="5" tint="-0.499984740745262"/>
        <rFont val="Corbel"/>
        <family val="2"/>
      </rPr>
      <t>Φ</t>
    </r>
    <r>
      <rPr>
        <sz val="14"/>
        <color theme="1"/>
        <rFont val="Corbel"/>
        <family val="2"/>
      </rPr>
      <t xml:space="preserve"> ou </t>
    </r>
    <r>
      <rPr>
        <sz val="14"/>
        <color theme="5" tint="-0.499984740745262"/>
        <rFont val="Corbel"/>
        <family val="2"/>
      </rPr>
      <t>↓</t>
    </r>
    <r>
      <rPr>
        <sz val="14"/>
        <color theme="1"/>
        <rFont val="Corbel"/>
        <family val="2"/>
      </rPr>
      <t xml:space="preserve">,  lorsque certains facteurs de fragilité ou de menace sont jugés plus élevés ou fréquents au niveau infrarégional qu'au niveau régional, tels : </t>
    </r>
  </si>
  <si>
    <t>Stations excessivement localisées ou répartition très fragmentée.</t>
  </si>
  <si>
    <t>Régression (diminution des effectifs, disparition de stations, dégradations récurentes des biotopes).</t>
  </si>
  <si>
    <t>Taxon dont la reproduction était certifiée ou jugée probable historiquement, mais sans aucun signalement récent : considéré comme reproducteur local probablement définitivement éteint.</t>
  </si>
  <si>
    <t>Taxon connu uniquement par des populations introduites.</t>
  </si>
  <si>
    <t>TAXON NON IMPLANTÉ DANS LA RÉGION NATURELLE</t>
  </si>
  <si>
    <t>Taxon uniquement signalé par des observations récentes ou historiques sporadiques ou occasionnelles, ou jamais signalé. En l'état des connaissances actuelles, aucune population pérenne n'est actuellement connue.</t>
  </si>
  <si>
    <t>Dans la période récente, taxon signalé uniquement par des individus erratiques ou migrateurs (sporadiques, cycliques ou récurrents). La reproduction occasionnelle est parfois documentée ou ne peut être exclue, mais aucune station pérenne n'est connue ou supposée.</t>
  </si>
  <si>
    <t>Taxon non signalé, mais, au vu de sa répartition régionale actuelle et de sa biologie, soit l'existence de populations, soit la présence occasionnelle d'individus migrateurs ou erratiques,  y est jugée plausible voire probable.</t>
  </si>
  <si>
    <t>Taxon non signalé, mais, au vu de sa répartition régionale actuelle et de sa biologie, l'existence de populations y est jugée peu probable. Des observations occasionnelles d'individus migrateurs ou erratiques ne peuvent néanmoins être exclues.</t>
  </si>
  <si>
    <t>˚?</t>
  </si>
  <si>
    <t>Dans la période historique uniquement, taxon signalé par des individus erratiques ou migrateurs (sporadiques ou plus réguliers), mais sans aucune observation récente.</t>
  </si>
  <si>
    <t>†˚</t>
  </si>
  <si>
    <t>Taxon dont la reproduction était certifiée ou jugée probable historiquement : considéré comme reproducteur local probablement définitivement éteint, mais néanmoins signalé dans la période récente par des observations d'individus migrateurs ou erratiques.</t>
  </si>
  <si>
    <t>†?</t>
  </si>
  <si>
    <t>Taxon dont la reproduction était certifiée ou jugée probable historiquement, mais sans aucun signalement récent : considéré comme reproducteur local probablement éteint, mais néanmoins sa disparition locale reste à confirmer.</t>
  </si>
  <si>
    <t>•ĭ</t>
  </si>
  <si>
    <t>Des populations autochtones et introduites sont présentes dans la même unité naturelle.</t>
  </si>
  <si>
    <t>Symbologie des couleurs</t>
  </si>
  <si>
    <t>Symboles noirs</t>
  </si>
  <si>
    <t>Report du statut de présence du taxon dans chaque unité naturelle, tel que enregistré dans la liste de référence.</t>
  </si>
  <si>
    <t>Symboles bruns</t>
  </si>
  <si>
    <t>Identifient les unités naturelles dans lesquelles la situation du taxon est jugée plus défavorable que l'évaluation de la liste rouge régionale UICN.</t>
  </si>
  <si>
    <t>Couleur de fond</t>
  </si>
  <si>
    <t>Couleur de référence de la catégorie UICN du taxon dans la liste rouge régionale, sauf pour les taxons non implantés ou non présents.</t>
  </si>
  <si>
    <t>Date de validation CSRPN (Liste rouge)</t>
  </si>
  <si>
    <t>Documents de synthèse pdf Liste rouge</t>
  </si>
  <si>
    <t>https://www.datagrandest.fr/data4citizen/visualisation/information/?id=fr-417566924-180706_001</t>
  </si>
  <si>
    <r>
      <t xml:space="preserve">Ces informations ont été reportées à partir de </t>
    </r>
    <r>
      <rPr>
        <i/>
        <sz val="12"/>
        <color theme="1"/>
        <rFont val="Calibri"/>
        <family val="2"/>
        <scheme val="minor"/>
      </rPr>
      <t>TAXREF base de connaissances « Statuts »</t>
    </r>
  </si>
  <si>
    <t>https://inpn.mnhn.fr/espece/listerouge/W</t>
  </si>
  <si>
    <t>Nomenclature scientifique</t>
  </si>
  <si>
    <t>↘?</t>
  </si>
  <si>
    <t>↘</t>
  </si>
  <si>
    <t>↗</t>
  </si>
  <si>
    <t>↗?</t>
  </si>
  <si>
    <t>→?</t>
  </si>
  <si>
    <t>∘↗</t>
  </si>
  <si>
    <t>↘→</t>
  </si>
  <si>
    <t>TENDANCES REGIONALES</t>
  </si>
  <si>
    <t>Valeur synthétique UICN</t>
  </si>
  <si>
    <t>Aucune tendance régionale précise n'a pu être évaluée, ou bien les tendances infrarégionales sont contradictoires.</t>
  </si>
  <si>
    <t>Tendance récente estimée par l'analyse de l'évolution de l'aire de répartition ou du nombre de stations, ou des dénombrements d'effectifs.</t>
  </si>
  <si>
    <t>Tendance régionale récente globalement négative.</t>
  </si>
  <si>
    <t>Tendance régionale récente globalement positive.</t>
  </si>
  <si>
    <t>Tendance régionale récente globalement positive, faisant suite à une arrivée ou une reconquête.</t>
  </si>
  <si>
    <t>→</t>
  </si>
  <si>
    <t>Tendance régionale récente globalement stable.</t>
  </si>
  <si>
    <t>Tendance régionale récente globalement stable, faisant suite à une phase de régression.</t>
  </si>
  <si>
    <t>↗→</t>
  </si>
  <si>
    <t>Tendance régionale récente globalement stable, faisant suite à une phase de progression.</t>
  </si>
  <si>
    <t>Tendance récente estimée par ressenti des experts (évaluation des effectifs dans certaines stations, évolution des biotopes, évolution des données non protocolées), à confirmer statistiquement.</t>
  </si>
  <si>
    <t>Tendance régionale récente estimée globalement négative (espèces répandues mais avec effectifs jugés en régression et/ou biotopes avec dégradations récurrentes, etc)</t>
  </si>
  <si>
    <t>Tendance régionale récente estimée globalement positive.</t>
  </si>
  <si>
    <t>Tendance régionale récente estimée globalement stable, à défaut.</t>
  </si>
  <si>
    <t>↘→?</t>
  </si>
  <si>
    <t>↗→?</t>
  </si>
  <si>
    <t>Tendance régionale récente estimée globalement stable, faisant suite à une phase de régression.</t>
  </si>
  <si>
    <t>Tendance régionale récente estimée globalement stable, faisant suite à une phase de progression.</t>
  </si>
  <si>
    <t>•;Φ;↓;†;ĭ;ï;˚;?;-;˚?;†˚;†?;†ï;•ĭ;H;†H;ĭH</t>
  </si>
  <si>
    <t>?;↘;↗;∘↗;→;↘→;↗→;↘?;↗?;→?;↘→?;↗→?;NE</t>
  </si>
  <si>
    <t>?;↘;↗;→;NE</t>
  </si>
  <si>
    <t>Pour tout taxon implanté en Grand Est, tendance de sa population régionale,  évaluée par analyse ou dénombrement, ou par le ressenti des experts régionaux.
L'évaluation détaillée en Grand Est est traduite automatiquement selon l'échelle synthétique UICN.</t>
  </si>
  <si>
    <t>EVAL_REGNAT</t>
  </si>
  <si>
    <t>EVAL_TENDANCE_GE</t>
  </si>
  <si>
    <t>EVAL_TENDANCE_UICN</t>
  </si>
  <si>
    <t>Evaluation détaillée en Grand Est</t>
  </si>
  <si>
    <r>
      <t xml:space="preserve">Non applicable (NAi) -  Taxon </t>
    </r>
    <r>
      <rPr>
        <b/>
        <sz val="12"/>
        <color rgb="FF000000"/>
        <rFont val="Corbel"/>
        <family val="2"/>
      </rPr>
      <t>introduit</t>
    </r>
    <r>
      <rPr>
        <sz val="12"/>
        <color rgb="FF000000"/>
        <rFont val="Corbel"/>
        <family val="2"/>
      </rPr>
      <t xml:space="preserve"> dans la période récente (après 1500) dans la région étudiée</t>
    </r>
  </si>
  <si>
    <t>†ï</t>
  </si>
  <si>
    <r>
      <t xml:space="preserve">Non applicable (NAr) - Taxon d'apparition </t>
    </r>
    <r>
      <rPr>
        <b/>
        <sz val="12"/>
        <color rgb="FF000000"/>
        <rFont val="Corbel"/>
        <family val="2"/>
      </rPr>
      <t>récente</t>
    </r>
    <r>
      <rPr>
        <sz val="12"/>
        <color rgb="FF000000"/>
        <rFont val="Corbel"/>
        <family val="2"/>
      </rPr>
      <t xml:space="preserve"> (moins de 10 ans) dans la région étudiée</t>
    </r>
  </si>
  <si>
    <r>
      <t xml:space="preserve">Non applicable (NAo) - Taxon </t>
    </r>
    <r>
      <rPr>
        <b/>
        <sz val="12"/>
        <color rgb="FF000000"/>
        <rFont val="Corbel"/>
        <family val="2"/>
      </rPr>
      <t>occasionnel,</t>
    </r>
    <r>
      <rPr>
        <sz val="12"/>
        <color rgb="FF000000"/>
        <rFont val="Corbel"/>
        <family val="2"/>
      </rPr>
      <t xml:space="preserve"> non implanté dans la région étudiée</t>
    </r>
  </si>
  <si>
    <t>H</t>
  </si>
  <si>
    <r>
      <t xml:space="preserve">Non applicable (NAnc) - Taxon au statut d'indigénat </t>
    </r>
    <r>
      <rPr>
        <b/>
        <sz val="12"/>
        <color rgb="FF000000"/>
        <rFont val="Corbel"/>
        <family val="2"/>
      </rPr>
      <t>non confirmé</t>
    </r>
    <r>
      <rPr>
        <sz val="12"/>
        <color rgb="FF000000"/>
        <rFont val="Corbel"/>
        <family val="2"/>
      </rPr>
      <t xml:space="preserve"> ou douteux dans la région étudiée</t>
    </r>
  </si>
  <si>
    <t>†H</t>
  </si>
  <si>
    <t>ĭH</t>
  </si>
  <si>
    <t>Certaines combinaisons de critères peuvent être utilisées pour exprimer des situations contrastées selon les périodes.</t>
  </si>
  <si>
    <t>Tendance régionale récente non évaluée (données trop occasionelles, apports importants de populations extérieures au Grand Est ou par relâchers, etc.)</t>
  </si>
  <si>
    <t>Catégories de menaces de la liste rouge UICN 
uniquement utilisées pour l'évaluation des populations hivernantes</t>
  </si>
  <si>
    <t>65-NAns</t>
  </si>
  <si>
    <t>NAns</t>
  </si>
  <si>
    <r>
      <t xml:space="preserve">Non applicable (NAns) - Taxon hivernant régulier, mais effectifs de la population régionale hivernante jugés </t>
    </r>
    <r>
      <rPr>
        <b/>
        <sz val="12"/>
        <color rgb="FF000000"/>
        <rFont val="Corbel"/>
        <family val="2"/>
      </rPr>
      <t>non significatifs</t>
    </r>
  </si>
  <si>
    <t>Taxon hivernant régulier, mais les effectifs de la population régionale hivernante sont jugés non significatifs car en dessous du seuil de 1% de la population nationale hivernante.</t>
  </si>
  <si>
    <t>66-NAd</t>
  </si>
  <si>
    <t>NAdd</t>
  </si>
  <si>
    <r>
      <t xml:space="preserve">Non applicable (NAdd) - Taxon hivernant régulier, mais </t>
    </r>
    <r>
      <rPr>
        <b/>
        <sz val="12"/>
        <color rgb="FF000000"/>
        <rFont val="Corbel"/>
        <family val="2"/>
      </rPr>
      <t>données insuffisantes</t>
    </r>
    <r>
      <rPr>
        <sz val="12"/>
        <color rgb="FF000000"/>
        <rFont val="Corbel"/>
        <family val="2"/>
      </rPr>
      <t xml:space="preserve"> pour évaluer la proportion nationale de la population régionale hivernante</t>
    </r>
  </si>
  <si>
    <t>Taxon hivernant régulier, mais la proportion nationale que représentent les effectifs de la population régionale hivernante est non évaluable faute de connaissances suffisantes.</t>
  </si>
  <si>
    <t>67-NAne</t>
  </si>
  <si>
    <t>NAne</t>
  </si>
  <si>
    <r>
      <t xml:space="preserve">Non applicable (NAne) - Taxon sédentaire hivernant </t>
    </r>
    <r>
      <rPr>
        <b/>
        <sz val="12"/>
        <color rgb="FF000000"/>
        <rFont val="Corbel"/>
        <family val="2"/>
      </rPr>
      <t>non évaluable</t>
    </r>
  </si>
  <si>
    <t>Taxon signalé en hiver (population sédentaire), mais aucune population hivernante issue d'autres régions n'est connue et évaluable.</t>
  </si>
  <si>
    <t>Taxon introduit dont la reproduction était certifiée ou jugée probable historiquement : considéré comme reproducteur local probablement définitivement éteint.</t>
  </si>
  <si>
    <t>HIVERNAGE DANS LA RÉGION NATURELLE</t>
  </si>
  <si>
    <t>Symbologie uniquement utilisée dans la cadre des évaluations des populations hivernantes.</t>
  </si>
  <si>
    <t>Taxon signalé en période hivernale (01 décembre - 31 janvier), par des populations régulières ou des individus occasionnels.</t>
  </si>
  <si>
    <t>Taxon signalé en période hivernale (01 décembre - 31 janvier) historiquement, mais sans aucune observation hivernale récente.</t>
  </si>
  <si>
    <t>Taxon introduit signalé en période hivernale (01 décembre - 31 janvier), par des populations régulières ou des individus occasionnels.</t>
  </si>
  <si>
    <t>Métadonnées du présent document, et principales références bibligraphiques utilisées</t>
  </si>
  <si>
    <t>DESCRIPTION DES FEUILLES</t>
  </si>
  <si>
    <t>COUVERTURE</t>
  </si>
  <si>
    <t>Maître d'œuvre et maitres d'ouvrage ; numérotation de la présente version</t>
  </si>
  <si>
    <t>Table des taxons, format détaillé</t>
  </si>
  <si>
    <t>Table des taxons, format simplfié</t>
  </si>
  <si>
    <t>LEGENDE TAXREF</t>
  </si>
  <si>
    <t>Description des principaux champs extraits de TAXREF.</t>
  </si>
  <si>
    <t>REGIONS NATURELLES</t>
  </si>
  <si>
    <t>Méthodologie de priorisation des espèces par territoires.</t>
  </si>
  <si>
    <t>HISTORIQUES DES VERSIONS ET DES MISES A JOUR</t>
  </si>
  <si>
    <t>TAXREF [Eds] 2024. TAXREF v17.0, référentiel taxonomique pour la France. PatriNat (OFB-CNRS-MNHN-IRD), Muséum national d'Histoire naturelle, Paris. Archive de téléchargement contenant 8 fichiers générés le 10 janvier 2024.</t>
  </si>
  <si>
    <t>https://inpn.mnhn.fr/programme/referentiel-taxonomique-taxref</t>
  </si>
  <si>
    <t>AUTRES LISTES REPORTÉES DANS CE DOCUMENT</t>
  </si>
  <si>
    <t>Vous constatez une erreur dans ce document  !
Merci de nous la préciser par courriel à :
raynald.moratin@odonat-grandest.fr
Nous nous efforcerons de la corriger dans les plus brefs délais.</t>
  </si>
  <si>
    <t>STRUCTURE LISTE ROUGE</t>
  </si>
  <si>
    <t>LRGE_POI_1.0</t>
  </si>
  <si>
    <t xml:space="preserve"> Arc de la Champagne humide</t>
  </si>
  <si>
    <t xml:space="preserve"> Massif des Ardennes</t>
  </si>
  <si>
    <t xml:space="preserve"> Plateau lorrain occidental, Woëvre et reliefs pré-ardennais</t>
  </si>
  <si>
    <t xml:space="preserve"> Plateau lorrain oriental et Warndt</t>
  </si>
  <si>
    <t xml:space="preserve"> Massif des Vosges</t>
  </si>
  <si>
    <t xml:space="preserve"> Vallée du Rhin</t>
  </si>
  <si>
    <t xml:space="preserve"> Massif du Jura</t>
  </si>
  <si>
    <t>ID_CHAMP</t>
  </si>
  <si>
    <t>SECTION1</t>
  </si>
  <si>
    <t>SECTION2</t>
  </si>
  <si>
    <t>INTITULÉ CHAMP</t>
  </si>
  <si>
    <t>INTITULÉ CHAMP SIG</t>
  </si>
  <si>
    <t>DOM_TAX</t>
  </si>
  <si>
    <t>VERSION LISTE ROUGE</t>
  </si>
  <si>
    <t>ANNEE PUBLICATION LRGE</t>
  </si>
  <si>
    <t>LRGE_VERS</t>
  </si>
  <si>
    <t>AN_LRGE</t>
  </si>
  <si>
    <t>NOMENCLATURE SCIENTIFIQUE LISTE DE RÉFÉRENCE</t>
  </si>
  <si>
    <r>
      <t xml:space="preserve">Taxon étudié [Liste de référence]
</t>
    </r>
    <r>
      <rPr>
        <sz val="12"/>
        <color theme="0"/>
        <rFont val="Corbel"/>
        <family val="2"/>
      </rPr>
      <t>Nomenclature taxinomique fonctionnelle retenue pour la Liste de référence / Liste rouge Grand Est</t>
    </r>
  </si>
  <si>
    <t>IDENTIFIANT TAXON</t>
  </si>
  <si>
    <t>NOM SCIENTIFIQUE LREF</t>
  </si>
  <si>
    <t>NOM VERNACULAIRE LREF</t>
  </si>
  <si>
    <t>RANG TAXINOMIQUE LREF</t>
  </si>
  <si>
    <t>IDENTIFIANT TAXON RANG ESPECE LREF</t>
  </si>
  <si>
    <t>ID_TAX</t>
  </si>
  <si>
    <t>TRI_TAX</t>
  </si>
  <si>
    <t>NOM_SCI_LR</t>
  </si>
  <si>
    <t>NOM_VER_LR</t>
  </si>
  <si>
    <t>RANG_LR</t>
  </si>
  <si>
    <t>ID_TAX_ES</t>
  </si>
  <si>
    <t>ES</t>
  </si>
  <si>
    <t>LB_AUTEUR</t>
  </si>
  <si>
    <t>INTITULÉ DU CHAMP</t>
  </si>
  <si>
    <r>
      <t xml:space="preserve">INTITULÉ_CHAMP_SIG
</t>
    </r>
    <r>
      <rPr>
        <i/>
        <sz val="12"/>
        <color theme="0"/>
        <rFont val="Corbel"/>
        <family val="2"/>
      </rPr>
      <t>10 car. max, sans espace / accent</t>
    </r>
  </si>
  <si>
    <t>TYPE</t>
  </si>
  <si>
    <t>DESCRIPTION</t>
  </si>
  <si>
    <t>SOURCE, RÉDACTEUR</t>
  </si>
  <si>
    <t>REMARQUE</t>
  </si>
  <si>
    <t>Texte</t>
  </si>
  <si>
    <t>Domaine d'étude taxinomique</t>
  </si>
  <si>
    <t>ODONAT Grand Est [Editeur]</t>
  </si>
  <si>
    <t xml:space="preserve">Le domaine d'étude est évalué par un même groupe d'experts référents. Il peut être sensiblement différent de la classification taxinomique, en regroupant ou subdivisant des ordres ou familles divers, mais le plus souvent étudiées simultanément (ex. Orthoptères et Mantoptères ; Rhopalocères et Zygènes…). </t>
  </si>
  <si>
    <t>voir feuille METEDONNÉES</t>
  </si>
  <si>
    <t>NUM</t>
  </si>
  <si>
    <t>NOMENCLATURE SCIENTIFIQUE
LISTE DE RÉFÉRENCE</t>
  </si>
  <si>
    <r>
      <t xml:space="preserve">Taxon étudié 
[Liste de référence]
</t>
    </r>
    <r>
      <rPr>
        <sz val="12"/>
        <color theme="0"/>
        <rFont val="Corbel"/>
        <family val="2"/>
      </rPr>
      <t>Nomenclature taxinomique fonctionnelle retenue pour la Liste de référence / Liste rouge Grand Est</t>
    </r>
  </si>
  <si>
    <t>ENT</t>
  </si>
  <si>
    <t>Identifiant unique du taxon = CDNOM par défaut.
[si CDNOM non disponible = ENT &gt; 10 000 000, temporaire, à réactualiser si taxon intégré à TAXREF]</t>
  </si>
  <si>
    <t>TAXREF (ou Groupe de travail référent)</t>
  </si>
  <si>
    <t>Identifiant unique non modifiable (sauf intégration TAXREF)</t>
  </si>
  <si>
    <t>Numéro d'ordre permettant le tri selon l'ordre taxinomique retenu</t>
  </si>
  <si>
    <r>
      <t>Groupe de travail référent.</t>
    </r>
    <r>
      <rPr>
        <sz val="12"/>
        <color rgb="FFC00000"/>
        <rFont val="Corbel"/>
        <family val="2"/>
      </rPr>
      <t xml:space="preserve"> La source de l'ordre taxinomique retenu est précisée dans les métadonnées.</t>
    </r>
  </si>
  <si>
    <t>Le choix du type NUM permet d'insérer des taxons nouveaux si révision ou actualisation de la liste.</t>
  </si>
  <si>
    <t>Nom scientifique dans le référentiel retenu par le Groupe de travail référent.</t>
  </si>
  <si>
    <r>
      <t>Groupe de travail référent.</t>
    </r>
    <r>
      <rPr>
        <sz val="12"/>
        <color rgb="FFC00000"/>
        <rFont val="Corbel"/>
        <family val="2"/>
      </rPr>
      <t xml:space="preserve"> Les  sources des noms scientifiques retenus sont précisées dans les métadonnées.</t>
    </r>
  </si>
  <si>
    <t>Format d'écriture binomial, sans parenthèse, sans nom d'auteur; est à privilégier.</t>
  </si>
  <si>
    <t>Nom(s) vernaculaire(s) retenu(s) par le Groupe de travail référent.</t>
  </si>
  <si>
    <r>
      <t>Groupe de travail référent.</t>
    </r>
    <r>
      <rPr>
        <sz val="12"/>
        <color rgb="FFC00000"/>
        <rFont val="Corbel"/>
        <family val="2"/>
      </rPr>
      <t xml:space="preserve"> Les sources des noms vernaculaires retenus sont précisées dans les métadonnées.</t>
    </r>
  </si>
  <si>
    <r>
      <t xml:space="preserve">Un maximum de deux noms vernaculaires est demandé. </t>
    </r>
    <r>
      <rPr>
        <b/>
        <sz val="12"/>
        <color rgb="FFC00000"/>
        <rFont val="Corbel"/>
        <family val="2"/>
      </rPr>
      <t>Ce champ peut être vide.</t>
    </r>
  </si>
  <si>
    <t>Texte [Liste]</t>
  </si>
  <si>
    <t>Liste [ES ; INF_ES].
ES = si taxon retenu dans la liste des espèces évaluées, quel que soit son écriture ; INF_ES = si le taxon est un infrataxon d'un taxon ES</t>
  </si>
  <si>
    <t>Groupe de travail référent.</t>
  </si>
  <si>
    <t>Rappel : le choix des retenir des infrataxons dans les listes de référence est à la discrétion de chaque groupe de travail, et est non exhaustif. Généralement, l'évaluation Liste rouge incite à retenir uniquement certains infrataxons avec des statuts conservatoires particuliers.</t>
  </si>
  <si>
    <t>Si INF_ES = ID_TAX du taxon ES de référence</t>
  </si>
  <si>
    <t>LISTE ROUGE GRAND EST</t>
  </si>
  <si>
    <t>Catégorie Liste rouge UICN</t>
  </si>
  <si>
    <t>CAT_UICN</t>
  </si>
  <si>
    <t>voir Feuille UICN "Catégories de menaces de la liste rouge UICN"</t>
  </si>
  <si>
    <t>Critères Liste rouge UICN</t>
  </si>
  <si>
    <t>CRIT_UICN</t>
  </si>
  <si>
    <t>voir Feuille UICN "Critères  d'évaluation liste rouge UICN"</t>
  </si>
  <si>
    <t>Remarque évaluation Liste rouge UICN</t>
  </si>
  <si>
    <t>RQ_UICN</t>
  </si>
  <si>
    <t>Remarque sur certaines difficilutés d'évaluation du taxon</t>
  </si>
  <si>
    <t>Catégorie Liste rouge UICN simplifée</t>
  </si>
  <si>
    <t xml:space="preserve"> Plateau de Brie</t>
  </si>
  <si>
    <t>PL_BR_ev</t>
  </si>
  <si>
    <t xml:space="preserve">
Comité d'évaluation</t>
  </si>
  <si>
    <t xml:space="preserve"> Champagne crayeuse</t>
  </si>
  <si>
    <t>CA_CR_ev</t>
  </si>
  <si>
    <t>CA_HU_ev</t>
  </si>
  <si>
    <t>ARD_ev</t>
  </si>
  <si>
    <t>LORO_ev</t>
  </si>
  <si>
    <t>LORE_ev</t>
  </si>
  <si>
    <t>VOSG_ev</t>
  </si>
  <si>
    <t>RHIN_ev</t>
  </si>
  <si>
    <t>JURA_ev</t>
  </si>
  <si>
    <t>LISTES ROUGES</t>
  </si>
  <si>
    <t>LR_FR</t>
  </si>
  <si>
    <t>Si Liste UICN valide existante</t>
  </si>
  <si>
    <t>TAXREF (NUL si absence de correspondance CD_NOM)
ou
Groupe de travail référent</t>
  </si>
  <si>
    <t>LR_EU</t>
  </si>
  <si>
    <t>LR_MON</t>
  </si>
  <si>
    <t xml:space="preserve">LISTES ROUGES LIMITROPHES
</t>
  </si>
  <si>
    <t>Liste rouge territoire</t>
  </si>
  <si>
    <t>Compléments ajoutés librement par Groupe de travail référent (optionel)
Les sources sont à préciser dans les métadonnées.</t>
  </si>
  <si>
    <t>STRUCTURE DE LA TABLE LISTE ROUGE GRAND EST</t>
  </si>
  <si>
    <t>STRUCTURE DE LA TABLE LISTE ROUGE</t>
  </si>
  <si>
    <t>LRGE_AN</t>
  </si>
  <si>
    <t>LRGE_V</t>
  </si>
  <si>
    <t>Version de la liste rouge Grand Est éditée</t>
  </si>
  <si>
    <t>Année de publication de la liste rouge Grand Es</t>
  </si>
  <si>
    <t>Liste et description des champs de la table LISTE ROUGE complète</t>
  </si>
  <si>
    <t>Si correspondance CD_NOM : report AUTO de TAXREF 
Si absence de correspondance CD_NOM : à renseigner selon les règles de TAXREF par Groupe de travail référent.</t>
  </si>
  <si>
    <t>Auteur</t>
  </si>
  <si>
    <t>Rang taxinomique : FAMILLE</t>
  </si>
  <si>
    <t>ÉVALUATION INFRARÉGIONALE
[RÉGIONS NATURELLES PRINCIPALES]</t>
  </si>
  <si>
    <t>ÉVALUATION INFRARÉGIONALE
[SOUS-BASSINS]</t>
  </si>
  <si>
    <t>Validée par le Conseil Scientifique Régional du Patrimoine Naturel</t>
  </si>
  <si>
    <t>Labellisée par le Comité français de l'Union Internationale pour la Conservation de la Nature</t>
  </si>
  <si>
    <t>Version STRUCTURE LGE août 2024</t>
  </si>
  <si>
    <t>Évaluation de la tendance de la population régionale (version détaillée) : voir Feuille "LÉGENDE STATUTS"</t>
  </si>
  <si>
    <t>Évaluation de la tendance de la population régionale (version UICN) : voir Feuille "LÉGENDE STATUTS"</t>
  </si>
  <si>
    <t>Tendance récente  Grand Est (détaillée)</t>
  </si>
  <si>
    <t>Tendance récente  Grand Est (UICN)</t>
  </si>
  <si>
    <t>TENGE_UICN</t>
  </si>
  <si>
    <t>TENGE</t>
  </si>
  <si>
    <t>CAT_UICN_s</t>
  </si>
  <si>
    <t>Catégories UICN simples (sans sous-catégories)</t>
  </si>
  <si>
    <t>AUTO à partir de TENGE</t>
  </si>
  <si>
    <t>AUTO à partir de CAT_UICN</t>
  </si>
  <si>
    <t>voir Feuille LÉGENDE STATUTS:  "ÉVALUATIONS INFRAREGIONALES"</t>
  </si>
  <si>
    <t>AE SEINE NORMANDIE</t>
  </si>
  <si>
    <t>Bassin MEUSE</t>
  </si>
  <si>
    <t>Bassin RHIN</t>
  </si>
  <si>
    <t>AE RHIN MEUSE</t>
  </si>
  <si>
    <t>Sous-bassin AISNE [SEINE]</t>
  </si>
  <si>
    <t>Sous-bassin MARNE [SEINE]</t>
  </si>
  <si>
    <t>Sous-bassin RHIN SUPÉRIEUR [RHIN]</t>
  </si>
  <si>
    <t>Bassin SAÔNE [ RHÔNE]</t>
  </si>
  <si>
    <t>SBAS_AI_ev</t>
  </si>
  <si>
    <t>SBAS_MA_ev</t>
  </si>
  <si>
    <t>SBAS_SE_ev</t>
  </si>
  <si>
    <t>BAS_SN_ev</t>
  </si>
  <si>
    <t>SBAS_MO_ev</t>
  </si>
  <si>
    <t>SBAS_RS_ev</t>
  </si>
  <si>
    <t>BAS_RH_ev</t>
  </si>
  <si>
    <t>BAS_RM_ev</t>
  </si>
  <si>
    <t>BAS_SA_ev</t>
  </si>
  <si>
    <t>Sous-bassin MOSELLE / MEURTHE [RHIN]</t>
  </si>
  <si>
    <t>Sous-bassin SEINE / AUBE [SEINE]</t>
  </si>
  <si>
    <t>RÉFÉRENCE LISTE</t>
  </si>
  <si>
    <t>ÉDITION LISTE</t>
  </si>
  <si>
    <t>BAS_ME_ev</t>
  </si>
  <si>
    <t>ESPACE</t>
  </si>
  <si>
    <t>Intégrée dans le livret pdf LRGE</t>
  </si>
  <si>
    <t>Intégrée dans le livret pdf LRGE_liste</t>
  </si>
  <si>
    <t>Table descriptive des champs de la feuille LISTE ROUGE détaillée</t>
  </si>
  <si>
    <t>Tables et graphes synthétiques des résultats</t>
  </si>
  <si>
    <t>LÉGENDE STATUTS LRGE</t>
  </si>
  <si>
    <t>Table descriptive des catégories et statuts des Listes rouge</t>
  </si>
  <si>
    <t>LÉGENDES DES STATUS LISTE ROUGE</t>
  </si>
  <si>
    <t>Version LÉGENDE STATUTS LRGE août 2024</t>
  </si>
  <si>
    <t>Synthèse des statuts d'autochtonie, de présence et de menaces dans les neuf principales unités naturelles</t>
  </si>
  <si>
    <t>Territoire d'application</t>
  </si>
  <si>
    <t>Colorimétrie CMJN</t>
  </si>
  <si>
    <t>Colorimétrie RVB</t>
  </si>
  <si>
    <t>Monde uniquement</t>
  </si>
  <si>
    <t>C 0 / M 0 / J 0 / N 100</t>
  </si>
  <si>
    <t>R 0 / V 0 / B 0 </t>
  </si>
  <si>
    <t>C 80 / M 100 / J 20 / N 40</t>
  </si>
  <si>
    <t>R 61 / V 25 / B 81 </t>
  </si>
  <si>
    <t>Tout, sauf Monde</t>
  </si>
  <si>
    <t>C 70 / M 100 / J 10 / N 25</t>
  </si>
  <si>
    <t>R 90 / V 26 / B 99 </t>
  </si>
  <si>
    <t>Tout</t>
  </si>
  <si>
    <t>C 5 / M 100 / J 100 / N 5</t>
  </si>
  <si>
    <t>R 211 / V 0 / B 27 </t>
  </si>
  <si>
    <t>C 0 / M 28 / J 100 / N 0</t>
  </si>
  <si>
    <t>R 251 / V 191 / B 0 </t>
  </si>
  <si>
    <t>C 0 / M 0 / J 98 / N 0</t>
  </si>
  <si>
    <t>R 255 / V 237 / B 0 </t>
  </si>
  <si>
    <t>C 3 / M 3 / J 27 / N 0</t>
  </si>
  <si>
    <t>R 251 / V 242 / B 202 </t>
  </si>
  <si>
    <t>C 60 / M 0 / J 85 / N 0</t>
  </si>
  <si>
    <t>R 120 / V 183 / B 74 </t>
  </si>
  <si>
    <t>C 0 / M 0 / J 0 / N 23</t>
  </si>
  <si>
    <t>R 211 / V 212 / B 213 </t>
  </si>
  <si>
    <t>C 49 / M 40  / J 37 / N 2</t>
  </si>
  <si>
    <t>R  146  /  V 146 / B 146</t>
  </si>
  <si>
    <t>LISTE DES ESPÈCES DÉTERMINANTES ZNIEFF EN RÉGION GRAND EST</t>
  </si>
  <si>
    <t>RÉGIONS NATURELLES DU GRAND EST RETENUES SELON PROJET</t>
  </si>
  <si>
    <t>Version REG NAT août 2024</t>
  </si>
  <si>
    <t>Descriptif synthétique des subdivisions du Grand Est par régions naturelles retenues pour les Listes d'espèces déterminantes znieff</t>
  </si>
  <si>
    <t>Descriptif synthétique des subdivisions du Grand Est par régions naturelles retenues pour les Listes de référence et Listes rouges</t>
  </si>
  <si>
    <t>Cas particulier : Liste rouge Poissons</t>
  </si>
  <si>
    <r>
      <t xml:space="preserve">La priorisation des espèces vise principalement à appuyer la phase de création de znieff : par la hiérarchisation de sites dans un territoire ; par une aide plus fine pour la délimitation finale des znieff retenues.
(Rappel : cette priorisation n'apparaît pas dans les fiches znieff consultées dans la base de données znieff INPN).
Une espèce est Déterminante znieff (EDZ) ou Autre espèce à enjeux (AEE) pour tout le Grand Est.
Chaque espèce Déterminante znieff (EDZ) est priorisée selon 3 niveaux :
1 – espèce très prioritaire : justifie à elle seule la définition puis la validation d'une znieff
2 – espèce prioritaire : présence d’au moins 4 espèces pour justifier une znieff
3 – espèce accompagnatrice : pour mieux délimiter le périmètre final et décrire la richesse biologique de la znieff			
</t>
    </r>
    <r>
      <rPr>
        <b/>
        <sz val="12"/>
        <color theme="1"/>
        <rFont val="Corbel"/>
        <family val="2"/>
      </rPr>
      <t>Ces priorisations peuvent être distinguées, en fonction du statut local de l'espèce, dans un découpage en quatre grands territoires (voir détails ci-dessous).</t>
    </r>
  </si>
  <si>
    <r>
      <t xml:space="preserve">Afin d’offrir une représentation des contrastes -parfois très importants- qui existent au sein de l’aire de répartition régionale d’une même espèce, les résultats de la Liste rouge régionale sont présentés complétés d’une représentation des statuts infrarégionaux. </t>
    </r>
    <r>
      <rPr>
        <b/>
        <sz val="12"/>
        <color theme="1"/>
        <rFont val="Corbel"/>
        <family val="2"/>
      </rPr>
      <t>La subdivision retenue est de neuf unités naturelles principales (voir détails ci-dessous).</t>
    </r>
    <r>
      <rPr>
        <sz val="12"/>
        <color theme="1"/>
        <rFont val="Corbel"/>
        <family val="2"/>
      </rPr>
      <t xml:space="preserve">
Ce découpage se base d’abord sur leur appartenance à des unités naturelles dépassant le cadre régional (ex. le Massif du Jura). Aussi, l’éventail de leurs surfaces est hétérogène, et, pour les plus grande unités, des contrastes internes peuvent aussi être constatés, en particulier entre les secteurs nord et sud.
Pour schématique qu’elle soit, cette synthèse infrarégionale vise à représenter simultanément :
• la répartition de l’espèce telle qu’elle est connue aujourd’hui dans chaque infraterritoire : y est-elle implantée ? occasionnelle ? disparue ? introduite ?
• dans quels territoires infrarégionaux la population locale de l’espèce est jugée particulièrement sensible, soit parce que les stations subsistantes y sont rares ou très fragmentées, soit parce qu’un déclin accentué par rapport au constat régional y est noté.</t>
    </r>
  </si>
  <si>
    <r>
      <t xml:space="preserve">Le caractère natif des espèces de poissons est d'abord associé aux bassins fluviaux. Ceux-ci sont donc plus à même de décrire les particularités infrarégionales des sous-populations.
</t>
    </r>
    <r>
      <rPr>
        <b/>
        <sz val="12"/>
        <color theme="1"/>
        <rFont val="Corbel"/>
        <family val="2"/>
      </rPr>
      <t>Le subdivision retenue pour les poissons est les 7 sous-bassins fluviaux principaux.</t>
    </r>
    <r>
      <rPr>
        <sz val="12"/>
        <color theme="1"/>
        <rFont val="Corbel"/>
        <family val="2"/>
      </rPr>
      <t xml:space="preserve"> 
Elle permet un niveau de représentation proche du niveau II simplifié des régions naturelles.  </t>
    </r>
  </si>
  <si>
    <t xml:space="preserve">Liste des unités naturelles du Grand Est (d'Ouest en Est) </t>
  </si>
  <si>
    <t xml:space="preserve">Liste des bassins versants du Grand Est (d'Ouest en Est) </t>
  </si>
  <si>
    <t>Niveau 1 simplifié
(utilisation : listes espèces déterminantes znieff)</t>
  </si>
  <si>
    <t>Niveau 1</t>
  </si>
  <si>
    <t>Niveau 2</t>
  </si>
  <si>
    <t>Niveau 2 simplifié
(utilisation : Liste rouge régionale)</t>
  </si>
  <si>
    <t>Niveau 1 (utilisation : listes espèces déterminantes znieff)</t>
  </si>
  <si>
    <t>Niveau 2
(utilisation : Liste rouge régionale poissons)</t>
  </si>
  <si>
    <t xml:space="preserve">ID_Nx </t>
  </si>
  <si>
    <t>Nom région naturelle</t>
  </si>
  <si>
    <r>
      <t>Surface
(km</t>
    </r>
    <r>
      <rPr>
        <b/>
        <vertAlign val="superscript"/>
        <sz val="12"/>
        <color theme="0"/>
        <rFont val="Corbel"/>
        <family val="2"/>
      </rPr>
      <t>2</t>
    </r>
    <r>
      <rPr>
        <b/>
        <sz val="12"/>
        <color theme="0"/>
        <rFont val="Corbel"/>
        <family val="2"/>
      </rPr>
      <t>)</t>
    </r>
  </si>
  <si>
    <t>Surface (proportion du Grand Est)</t>
  </si>
  <si>
    <t>Nom bassin fluvial</t>
  </si>
  <si>
    <t>Nom sous-bassin fluvial</t>
  </si>
  <si>
    <t>BC</t>
  </si>
  <si>
    <r>
      <t xml:space="preserve">Le plateau de Brie et la plaine de Champagne
</t>
    </r>
    <r>
      <rPr>
        <i/>
        <sz val="12"/>
        <color rgb="FF705A97"/>
        <rFont val="Corbel"/>
        <family val="2"/>
      </rPr>
      <t>["Plaine de Champagne et Brie"]</t>
    </r>
  </si>
  <si>
    <t>B</t>
  </si>
  <si>
    <t>Le plateau de Brie</t>
  </si>
  <si>
    <t>B1</t>
  </si>
  <si>
    <t>SEI</t>
  </si>
  <si>
    <t>Seine</t>
  </si>
  <si>
    <t>SEI_Au</t>
  </si>
  <si>
    <t>Seine et Aube</t>
  </si>
  <si>
    <t>C</t>
  </si>
  <si>
    <t>La plaine de Champagne</t>
  </si>
  <si>
    <t>La Champagne crayeuse</t>
  </si>
  <si>
    <t>SEI_Ma</t>
  </si>
  <si>
    <t>Marne, Saulx et Ornain</t>
  </si>
  <si>
    <t>C2</t>
  </si>
  <si>
    <t>L'arc de la Champagne humide</t>
  </si>
  <si>
    <t>SEI_Ai</t>
  </si>
  <si>
    <t>Aisne et Vesle</t>
  </si>
  <si>
    <t>AL</t>
  </si>
  <si>
    <r>
      <t xml:space="preserve">Le massif des Ardennes et les plateaux à cuestas de Lorraine et Champagne
</t>
    </r>
    <r>
      <rPr>
        <i/>
        <sz val="12"/>
        <color rgb="FF705A97"/>
        <rFont val="Corbel"/>
        <family val="2"/>
      </rPr>
      <t>["Plateaux lorrains et massif ardennais"]</t>
    </r>
  </si>
  <si>
    <t>A</t>
  </si>
  <si>
    <t>Le massif des Ardennes</t>
  </si>
  <si>
    <t>A1</t>
  </si>
  <si>
    <t>MEU</t>
  </si>
  <si>
    <t>Meuse</t>
  </si>
  <si>
    <t>Meuse et Chiers</t>
  </si>
  <si>
    <t>L</t>
  </si>
  <si>
    <t>Les plateaux à cuestas de Lorraine et Champagne</t>
  </si>
  <si>
    <t>L1</t>
  </si>
  <si>
    <t>Le plateau lorrain occidental et reliefs pré-ardennais</t>
  </si>
  <si>
    <t>L125</t>
  </si>
  <si>
    <t>Le plateau lorrain occidental, la Woëvre et les reliefs pré-ardennais</t>
  </si>
  <si>
    <t>RHO</t>
  </si>
  <si>
    <t>Rhône</t>
  </si>
  <si>
    <t>RHO_Sa</t>
  </si>
  <si>
    <t>Saône</t>
  </si>
  <si>
    <t>L2</t>
  </si>
  <si>
    <t>La Woëvre</t>
  </si>
  <si>
    <t>RHI</t>
  </si>
  <si>
    <t>Rhin</t>
  </si>
  <si>
    <t>RHI_Mo</t>
  </si>
  <si>
    <t>Moselle, Meurthe et Sarre</t>
  </si>
  <si>
    <t>L5</t>
  </si>
  <si>
    <t>Le plateau de Haute-Saône</t>
  </si>
  <si>
    <t>RHI_sup</t>
  </si>
  <si>
    <t>Rhin français et Ill</t>
  </si>
  <si>
    <t>L3</t>
  </si>
  <si>
    <t>Le plateau lorrain oriental</t>
  </si>
  <si>
    <t>L34</t>
  </si>
  <si>
    <t>Le plateau lorrain oriental et le Warndt</t>
  </si>
  <si>
    <t>L4</t>
  </si>
  <si>
    <t>Le Warndt</t>
  </si>
  <si>
    <t>V</t>
  </si>
  <si>
    <r>
      <t xml:space="preserve">Le massif des Vosges </t>
    </r>
    <r>
      <rPr>
        <i/>
        <sz val="12"/>
        <color rgb="FF705A97"/>
        <rFont val="Corbel"/>
        <family val="2"/>
      </rPr>
      <t>["Massif vosgien"]</t>
    </r>
  </si>
  <si>
    <t>Le massif des Vosges</t>
  </si>
  <si>
    <t>V1</t>
  </si>
  <si>
    <t>Les Vosges gréseuses</t>
  </si>
  <si>
    <t>V2</t>
  </si>
  <si>
    <t>Les Vosges cristallines</t>
  </si>
  <si>
    <t>RJ</t>
  </si>
  <si>
    <r>
      <t xml:space="preserve">Le fossé rhénan et le massif du Jura
</t>
    </r>
    <r>
      <rPr>
        <i/>
        <sz val="12"/>
        <color rgb="FF705A97"/>
        <rFont val="Corbel"/>
        <family val="2"/>
      </rPr>
      <t>["Fossé rhénan et massif jurassien"]</t>
    </r>
  </si>
  <si>
    <t>R</t>
  </si>
  <si>
    <t>Le fossé rhénan</t>
  </si>
  <si>
    <t>R1</t>
  </si>
  <si>
    <t>Les collines sous-vosgiennes</t>
  </si>
  <si>
    <t>R2</t>
  </si>
  <si>
    <t>La plaine d'Alsace</t>
  </si>
  <si>
    <t>J</t>
  </si>
  <si>
    <t>Le massif du Jura</t>
  </si>
  <si>
    <t>J1</t>
  </si>
  <si>
    <t xml:space="preserve">Référence : ODONAT Grand Est, 2018 - Régions naturelles du Grand Est
</t>
  </si>
  <si>
    <t>https://www.geograndest.fr/geonetwork/srv/fre/catalog.search#/metadata/FR-417566924-180706_001</t>
  </si>
  <si>
    <t>LÉGENDES DES TABLES DESCRIPTIVES EXTRAITES DE TAXREF</t>
  </si>
  <si>
    <t>Version LÉGENDE TAXREF août 2024</t>
  </si>
  <si>
    <t>Liste et description des différentes valeurs des champs repris de TAXREF [extrait de Gargominy, O., Tercerie, S., Régnier, C., Ramage, T., Dupont, P., Daszkiewicz, P. &amp; Poncet, L. 2022. TAXREF, référentiel taxonomique pour la France : méthodologie, mise en oeuvre et diffusion. Rapport PatriNat (OFB-CNRS-MNHN), Muséum national d’Histoire naturelle, Paris. 47 pp.]</t>
  </si>
  <si>
    <t>Format d'export de la table espèces TAXREF diffusée</t>
  </si>
  <si>
    <t>Structure du champ RANG (rang taxinomique)</t>
  </si>
  <si>
    <t>Structure du champ HABITAT</t>
  </si>
  <si>
    <t>Structure du champ FR (statut biogéographique pour la France métropolitaine)</t>
  </si>
  <si>
    <t>Logigramme d'analyse du champ FR (statut biogéographique pour la France métropolitaine) (= "STATUT_BIOGEOGRAPHIQUE_
FRANCE_TAXREF")</t>
  </si>
  <si>
    <t>ID_TAB_TAXREF</t>
  </si>
  <si>
    <t>INTITULE TAXREF</t>
  </si>
  <si>
    <t>COMMENTAIRE</t>
  </si>
  <si>
    <t>Exemple TaxRef17</t>
  </si>
  <si>
    <t>ID_RANG</t>
  </si>
  <si>
    <t>RANG </t>
  </si>
  <si>
    <t>ID_HAB</t>
  </si>
  <si>
    <t>HABITAT</t>
  </si>
  <si>
    <t>ID_FR</t>
  </si>
  <si>
    <t xml:space="preserve">STATUT </t>
  </si>
  <si>
    <t>ECRITURE</t>
  </si>
  <si>
    <t>ECRITUREbis</t>
  </si>
  <si>
    <t xml:space="preserve">DEFINITION </t>
  </si>
  <si>
    <t>REGNE</t>
  </si>
  <si>
    <t>Texte </t>
  </si>
  <si>
    <t>Règne auquel le taxon appartient </t>
  </si>
  <si>
    <t>Animalia</t>
  </si>
  <si>
    <t>Dumm </t>
  </si>
  <si>
    <t>Domaine </t>
  </si>
  <si>
    <t>Marin </t>
  </si>
  <si>
    <t>Espèces effectuant l’intégralité de leur cycle de vie en milieu marin. Les espèces vivant en mer mais pouvant occasionnellement supporter les eaux douces entrent dans cette catégorie (exemple de la sardine). </t>
  </si>
  <si>
    <t>P</t>
  </si>
  <si>
    <t xml:space="preserve">Présent (indigène ou indéterminé) </t>
  </si>
  <si>
    <t xml:space="preserve">P  - Présent (indigène ou indéterminé) </t>
  </si>
  <si>
    <t xml:space="preserve">Taxon présent au sens large dans la zone géographique considérée, c'est-à-dire taxon indigène ou taxon dont on ne sait pas s’il appartient à l'une des autres catégories. Le défaut de connaissance profite donc à l’indigénat.  
Par indigène on entend : taxon qui est issu de la zone géographique considérée et qui s’y est naturellement développé sans contribution humaine, ou taxon qui est arrivé là sans intervention humaine (intentionnelle ou non) à partir d’une zone dans laquelle il est indigène 8. 
(NB : sont exclus les hybrides dont l’un des parents au moins est introduitdans la zone considérée).
Sont regroupés sous ce statut tous les taxons catégorisés « natif » ou« autochtone ». Les taxons hivernant quelques mois de l’année entrent dans cette catégorie. </t>
  </si>
  <si>
    <t>PHYLUM</t>
  </si>
  <si>
    <t>Embranchement auquel le taxon appartient </t>
  </si>
  <si>
    <t>Arthropoda</t>
  </si>
  <si>
    <t>SPRG </t>
  </si>
  <si>
    <t>Super-Règne </t>
  </si>
  <si>
    <t>Eau douce </t>
  </si>
  <si>
    <t>Espèces effectuant l’intégralité de leur cycle de vie en eau douce. Les espèces vivant en eau douce mais pouvant occasionnellement supporter les eaux saumâtres entrent dans cette catégorie. </t>
  </si>
  <si>
    <t xml:space="preserve">Cryptogène </t>
  </si>
  <si>
    <t xml:space="preserve">C  - Cryptogène </t>
  </si>
  <si>
    <t xml:space="preserve">Taxon dont l’aire d’origine est inconnue et dont on ne peut donc pas dire s’il est indigène ou introduit 10. </t>
  </si>
  <si>
    <t>CLASSE</t>
  </si>
  <si>
    <t>Classe à laquelle le taxon appartient </t>
  </si>
  <si>
    <t>Insecta</t>
  </si>
  <si>
    <t>KD </t>
  </si>
  <si>
    <t>Règne </t>
  </si>
  <si>
    <t>Terrestre </t>
  </si>
  <si>
    <t>Espèces vivant uniquement en milieu terrestre. </t>
  </si>
  <si>
    <t>I</t>
  </si>
  <si>
    <t xml:space="preserve">Introduit </t>
  </si>
  <si>
    <t xml:space="preserve">I  - Introduit </t>
  </si>
  <si>
    <t>Taxon introduit (établi ou possiblement établi) dans la zone géographique considérée.
Par introduit on entend : taxon dont la présence dans la zone géographique considérée est due à une intervention humaine, intentionnelle ou non, ou taxon qui est arrivé dans la zone sans intervention humaine mais à partird’une zone dans laquelle il est introduit 8.
Par établi (terme pour la faune, = naturalisé pour la flore) on entend : taxon introduit qui forme des populations viables (se reproduisant) et durables qui se maintiennent dans le milieu naturel sans besoin d’intervention humaine 8. Sont regroupés sous ce statut tous les taxons catégorisés « naturalisé »,« établi », et a priori ceux catégorisés « non-indigène », « exotique », « exogène », « allogène », « allochtone », « non-natif »,  (en anglais : alien) dans une publication scientifique, sous réserve qu’ils soient établis et non envahissants.</t>
  </si>
  <si>
    <t>ORDRE</t>
  </si>
  <si>
    <t>Ordre auquel le taxon appartient </t>
  </si>
  <si>
    <t>Lepidoptera</t>
  </si>
  <si>
    <t>SSRG </t>
  </si>
  <si>
    <t>Sous-Règne </t>
  </si>
  <si>
    <t>Marin &amp; Eau douce </t>
  </si>
  <si>
    <t>Espèces pouvant être présentes en eau douce et en mer de par leur cycle de vie diadrome pour les organismes amphihalins, ou par tolérance aux fortes variations de salinités pour les organismes euryhalins. </t>
  </si>
  <si>
    <t xml:space="preserve">Introduit envahissant </t>
  </si>
  <si>
    <t xml:space="preserve">J  - Introduit envahissant </t>
  </si>
  <si>
    <t>Taxon introduit dans la zone géographique considérée, qui produit des descendants fertiles souvent en grand nombre, et qui a le potentiel pours’étendre de façon exponentielle sur une grande aire, augmentant ainsirapidement son aire de répartition 8. Cela induit souvent des conséquences écologiques, économiques ou sanitaires négatives (IUCN, 2000). Sont regroupés sous ce statut tous les taxons catégorisés « introduit envahissant », « exotique envahissant » ou « invasif » (invasive en anglais) dans une publication scientifique.</t>
  </si>
  <si>
    <t>Famille à laquelle le taxon appartient </t>
  </si>
  <si>
    <t>Nymphalidae</t>
  </si>
  <si>
    <t>IFRG </t>
  </si>
  <si>
    <t>Infra-Règne </t>
  </si>
  <si>
    <t>Marin &amp; Terrestre </t>
  </si>
  <si>
    <t>Espèces effectuant une partie de leur cycle de vie en mer et l’autre partie à terre (cas des pinnipèdes, des tortues et des oiseaux marins par exemple). </t>
  </si>
  <si>
    <t>M</t>
  </si>
  <si>
    <t xml:space="preserve">Introduit non établi (dont domestique) </t>
  </si>
  <si>
    <t xml:space="preserve">M  - Introduit non établi (dont domestique) </t>
  </si>
  <si>
    <t>Taxon introduit qui peut occasionnellement se reproduire en dehors de son aire de culture ou de captivité, mais qui ne peut se maintenir à l’état sauvage car ne pouvant former de populations viables sans intervention humaine, et qui dépend donc d’introductions répétées pour se maintenir dans la nature 8. Sont regroupés sous ce statut tous les taxons catégorisés « introduit occasionnel », « subspontané », « échappé de culture ou de captivité » (enanglais : casual alien). Ce statut inclut les taxons strictement domestiques (faune), cultivés (flore) ainsi que les espèces commercialisées (espèces d’aquariophilie par exemple).</t>
  </si>
  <si>
    <t>SOUS_FAMILLE</t>
  </si>
  <si>
    <t>Sous-famille à laquelle le taxon appartient </t>
  </si>
  <si>
    <t>Nymphalinae</t>
  </si>
  <si>
    <t>PH </t>
  </si>
  <si>
    <t>Phylum/Embranchement </t>
  </si>
  <si>
    <t>Eau saumâtre </t>
  </si>
  <si>
    <t>Espèces vivant exclusivement en eau saumâtre. </t>
  </si>
  <si>
    <t xml:space="preserve">Occasionnel </t>
  </si>
  <si>
    <t xml:space="preserve">B  - Occasionnel </t>
  </si>
  <si>
    <t>Taxon occasionnel, non nicheur, accidentel dans la zone géographique considérée (par exemple migrateur de passage).</t>
  </si>
  <si>
    <t>TRIBU</t>
  </si>
  <si>
    <t>Tribu à laquelle le taxon appartient </t>
  </si>
  <si>
    <t>Melitaeini</t>
  </si>
  <si>
    <t>SBPH </t>
  </si>
  <si>
    <t>Sous-Phylum </t>
  </si>
  <si>
    <t>Continental (terrestre et/ou eau douce) </t>
  </si>
  <si>
    <t>Espèces continentales (non marines) dont on ne sait pas si elles sont terrestres et/ou d’eau douce (taxons provenant de Fauna Europaea). </t>
  </si>
  <si>
    <t>E</t>
  </si>
  <si>
    <t xml:space="preserve">Endémique </t>
  </si>
  <si>
    <t xml:space="preserve">E  - Endémique </t>
  </si>
  <si>
    <t xml:space="preserve">Taxon naturellement restreint à la zone géographique considérée. </t>
  </si>
  <si>
    <t>GROUP1_INPN</t>
  </si>
  <si>
    <t>Regroupement vernaculaire (niveau 1) </t>
  </si>
  <si>
    <t>Arthropodes</t>
  </si>
  <si>
    <t>IFPH </t>
  </si>
  <si>
    <t>Infra-Phylum </t>
  </si>
  <si>
    <t>Continental (terrestre et eau douce) </t>
  </si>
  <si>
    <t>Espèces terrestres effectuant une partie de leur cycle en eau douce (odonates par exemple), ou fortement liées au milieu aquatique (loutre par exemple). </t>
  </si>
  <si>
    <t>S</t>
  </si>
  <si>
    <t xml:space="preserve">Subendémique </t>
  </si>
  <si>
    <t xml:space="preserve">S  - Subendémique </t>
  </si>
  <si>
    <t xml:space="preserve">Taxon naturellement restreint à une zone non intégralement incluse dans la zone géographique considérée mais dont les principales populations se situent dans celle-ci (par ex distribution à cheval sur les Pyrénées françaises etespagnoles, sur les Jura français et suisse, endémique corso-sarde, etc.).  
Pour l’Outre-mer, on applique ce statut à l’endémisme régional :  - pour la Guyane= endémique du plateau des Guyanes, - pour les Antilles françaises = endémique des petites Antilles, - pour Mayotte = endémique de l’archipel des Comores, - pour la Réunion = endémique des Mascareignes,  - pour les îles subantarctiques = endémique de la South Indian OceanProvince 9. </t>
  </si>
  <si>
    <t>GROUP2_INPN</t>
  </si>
  <si>
    <t>Regroupement vernaculaire (niveau 2) </t>
  </si>
  <si>
    <t>Insectes</t>
  </si>
  <si>
    <t>DV </t>
  </si>
  <si>
    <t>Division </t>
  </si>
  <si>
    <t>D</t>
  </si>
  <si>
    <t xml:space="preserve">Douteux </t>
  </si>
  <si>
    <t xml:space="preserve">D  - Douteux </t>
  </si>
  <si>
    <t xml:space="preserve">Taxon dont la présence dans la zone géographique considérée n’est pas avérée (en attente de confirmation). </t>
  </si>
  <si>
    <t>GROUP3_INPN</t>
  </si>
  <si>
    <t>Regroupement vernaculaire (niveau 3) </t>
  </si>
  <si>
    <t>Lépidoptères</t>
  </si>
  <si>
    <t>SBDV </t>
  </si>
  <si>
    <t>Sous-Division </t>
  </si>
  <si>
    <t>Q</t>
  </si>
  <si>
    <t xml:space="preserve">Mentionné par erreur </t>
  </si>
  <si>
    <t xml:space="preserve">Q  - Mentionné par erreur </t>
  </si>
  <si>
    <t xml:space="preserve">Taxon mentionné par erreur comme présent sur le territoire considéré. </t>
  </si>
  <si>
    <t>gp_tax_od1</t>
  </si>
  <si>
    <t>Regroupement vernaculaire (niveau 1) ancienne version</t>
  </si>
  <si>
    <t>SPCL </t>
  </si>
  <si>
    <t>Super-Classe </t>
  </si>
  <si>
    <t xml:space="preserve">Absent </t>
  </si>
  <si>
    <t xml:space="preserve">A  - Absent </t>
  </si>
  <si>
    <t xml:space="preserve">Taxon non présent dans la zone géographique considérée. </t>
  </si>
  <si>
    <t>gp_tax_od2</t>
  </si>
  <si>
    <t>Regroupement vernaculaire (niveau 2) ancienne version</t>
  </si>
  <si>
    <t>Rhopalocères</t>
  </si>
  <si>
    <t>CLAD </t>
  </si>
  <si>
    <t>Clade </t>
  </si>
  <si>
    <t>W</t>
  </si>
  <si>
    <t xml:space="preserve">Disparu </t>
  </si>
  <si>
    <t xml:space="preserve">W  - Disparu </t>
  </si>
  <si>
    <t xml:space="preserve">Taxon qui n’est plus présent à l’état sauvage dans la zone géographiqueconsidérée mais qui n’est pas globalement éteint. Rq : en cas de doute sur la présence ancienne ou non du taxon à l’étatsauvage, utiliser le statut absent (A). </t>
  </si>
  <si>
    <t>gp_tax_od3</t>
  </si>
  <si>
    <t>Regroupement vernaculaire (niveau 3) ancienne version</t>
  </si>
  <si>
    <t>CL </t>
  </si>
  <si>
    <t>Classe </t>
  </si>
  <si>
    <t>X</t>
  </si>
  <si>
    <t xml:space="preserve">Éteint </t>
  </si>
  <si>
    <t xml:space="preserve">X  - Éteint </t>
  </si>
  <si>
    <t xml:space="preserve">Taxon globalement éteint (= ayant totalement disparu de la surface du globeterrestre). </t>
  </si>
  <si>
    <t>CD_NOM</t>
  </si>
  <si>
    <t>Entier long </t>
  </si>
  <si>
    <t>Identifiant unique du nom scientifique </t>
  </si>
  <si>
    <t>SBCL </t>
  </si>
  <si>
    <t>Sous-Classe </t>
  </si>
  <si>
    <t>Y</t>
  </si>
  <si>
    <t xml:space="preserve">Introduit éteint / disparu </t>
  </si>
  <si>
    <t xml:space="preserve">Y  - Introduit éteint / disparu </t>
  </si>
  <si>
    <t xml:space="preserve">Taxon introduit naturalisé par le passé mais aujourd’hui disparu de la zone géographique considérée (W) ou éteint (X). </t>
  </si>
  <si>
    <t>CD_TAXSUP</t>
  </si>
  <si>
    <t>Identifiant (CD_NOM) du taxon supérieur calculé dans la classification simplifiée (voir Tableau 3 pour les valeurs de rangs pris en compte) </t>
  </si>
  <si>
    <t>IFCL </t>
  </si>
  <si>
    <t>Infra-Classe </t>
  </si>
  <si>
    <t>Z</t>
  </si>
  <si>
    <t xml:space="preserve">Endémique éteint </t>
  </si>
  <si>
    <t xml:space="preserve">Z  - Endémique éteint </t>
  </si>
  <si>
    <t>Taxon endémique et aujourd’hui disparu, donc globalement éteint (X).</t>
  </si>
  <si>
    <t>CD_SUP</t>
  </si>
  <si>
    <t>Identifiant (CD_NOM) du taxon directement supérieur </t>
  </si>
  <si>
    <t>PVCL </t>
  </si>
  <si>
    <t>Parv-Classe </t>
  </si>
  <si>
    <t>Logigramme d'analyse du champ STATUT_BIOGEOGRAPHIQUE_
GRAND_EST_format_TAXREF</t>
  </si>
  <si>
    <t>CD_REF</t>
  </si>
  <si>
    <t>Identifiant (CD_NOM) du taxon de référence (nom retenu) </t>
  </si>
  <si>
    <t>SPOR </t>
  </si>
  <si>
    <t>Super-Ordre </t>
  </si>
  <si>
    <t>RANG</t>
  </si>
  <si>
    <t>Rang taxonomique (lien vers TAXREF_RANG) </t>
  </si>
  <si>
    <t>COH </t>
  </si>
  <si>
    <t>Cohorte </t>
  </si>
  <si>
    <t>Indigénat_GE</t>
  </si>
  <si>
    <t>Envahissant_FR</t>
  </si>
  <si>
    <t>Endémicité_GE</t>
  </si>
  <si>
    <t>Présence_GE</t>
  </si>
  <si>
    <t>Rareté_GE</t>
  </si>
  <si>
    <t>Reproduction_GE</t>
  </si>
  <si>
    <t>Reproduction_rareté_GE</t>
  </si>
  <si>
    <t>Hivernage_GE</t>
  </si>
  <si>
    <t>Hivernage_rareté_GE</t>
  </si>
  <si>
    <t>Migration_GE</t>
  </si>
  <si>
    <t>Migration_rareté_GE</t>
  </si>
  <si>
    <t>STATUT_BIOGEOGRAPHIQUE_GRAND_EST_INPN</t>
  </si>
  <si>
    <t>LB_NOM</t>
  </si>
  <si>
    <t>Nom scientifique du taxon (sans l’autorité) </t>
  </si>
  <si>
    <t>Melitaea didyma</t>
  </si>
  <si>
    <t>OR </t>
  </si>
  <si>
    <t>Ordre </t>
  </si>
  <si>
    <t>LISTES DES VALEURS DES CHAMPS</t>
  </si>
  <si>
    <t>Indigène (ou indéterminé)</t>
  </si>
  <si>
    <t>Envahissant</t>
  </si>
  <si>
    <t>Présent (régulier)</t>
  </si>
  <si>
    <t>Commun</t>
  </si>
  <si>
    <t>Reproducteur certain ou probable</t>
  </si>
  <si>
    <t>Hivernant régulier</t>
  </si>
  <si>
    <t>Migrateur régulier</t>
  </si>
  <si>
    <t>Autorité du taxon (Auteur, année, gestion des parenthèses) </t>
  </si>
  <si>
    <t>(Esper, 1778)</t>
  </si>
  <si>
    <t>SBOR </t>
  </si>
  <si>
    <t>Sous-Ordre </t>
  </si>
  <si>
    <t>Présent (irrégulier)</t>
  </si>
  <si>
    <t>Assez commun</t>
  </si>
  <si>
    <t>Reproducteur régulier possible, à confirmer</t>
  </si>
  <si>
    <t>Hivernant irrégulier</t>
  </si>
  <si>
    <t>Migrateur irrégulier</t>
  </si>
  <si>
    <t>NOM_COMPLET</t>
  </si>
  <si>
    <t>Combinaison des champs précédents pour donner le nom complet (~LB_NOM+" " +LB_AUTEUR) </t>
  </si>
  <si>
    <t>Melitaea didyma (Esper, 1778)</t>
  </si>
  <si>
    <t>IFOR </t>
  </si>
  <si>
    <t>Infra-Ordre </t>
  </si>
  <si>
    <t>Introduit établi</t>
  </si>
  <si>
    <t>Non revu [2000-2021], présence actuelle à confirmer</t>
  </si>
  <si>
    <t>Peu commun</t>
  </si>
  <si>
    <t>Reproducteur irrégulier</t>
  </si>
  <si>
    <t>Hivernant non revu [2000-2021]</t>
  </si>
  <si>
    <t>Migrateur non revu [2000-2021]</t>
  </si>
  <si>
    <t>NOM_COMPLET_HTML</t>
  </si>
  <si>
    <t>NOM_COMPLET avec balises HTML pour gérer les italiques dans le nom </t>
  </si>
  <si>
    <t>&lt;i&gt;Melitaea didyma&lt;/i&gt; (Esper, 1778)</t>
  </si>
  <si>
    <t>PVOR </t>
  </si>
  <si>
    <t>Parv-Ordre </t>
  </si>
  <si>
    <t>Introduit non établi, échappé</t>
  </si>
  <si>
    <t>Disparu [1950-2000[</t>
  </si>
  <si>
    <t>Rare</t>
  </si>
  <si>
    <t>Reproducteur non revu [2000-2021]</t>
  </si>
  <si>
    <t>Hivernant disparu</t>
  </si>
  <si>
    <t>Migrateur non connu</t>
  </si>
  <si>
    <t>NOM_VALIDE</t>
  </si>
  <si>
    <t>Le NOM_COMPLET du CD_REF </t>
  </si>
  <si>
    <t>SCO </t>
  </si>
  <si>
    <t>Section </t>
  </si>
  <si>
    <t>Disparu [1900-1950[</t>
  </si>
  <si>
    <t>Occasionnel</t>
  </si>
  <si>
    <t>Reproducteur disparu [1950-2000[</t>
  </si>
  <si>
    <t>Hivernage non connu</t>
  </si>
  <si>
    <t>NOM_VERN</t>
  </si>
  <si>
    <t>Noms vernaculaires français </t>
  </si>
  <si>
    <t>Mélitée orangée (La), Damier orangé (Le), Diane (La)</t>
  </si>
  <si>
    <t>SSCO </t>
  </si>
  <si>
    <t>Sous-Section </t>
  </si>
  <si>
    <t>Disparu [avant 1900]</t>
  </si>
  <si>
    <t>Accidentel</t>
  </si>
  <si>
    <t>Reproducteur disparu [1900-1950[</t>
  </si>
  <si>
    <t>NOM_VERN_ENG</t>
  </si>
  <si>
    <t>Noms vernaculaires anglais </t>
  </si>
  <si>
    <t>Spotted Fritillary</t>
  </si>
  <si>
    <t>SPFM </t>
  </si>
  <si>
    <t>Super-Famille </t>
  </si>
  <si>
    <t>Disparu [période non connue]</t>
  </si>
  <si>
    <t>Non évalué</t>
  </si>
  <si>
    <t>Reproducteur disparu [avant 1900]</t>
  </si>
  <si>
    <t>Entier court </t>
  </si>
  <si>
    <t>Code de l'habitat (clé vers TAXREF_HABITATS) </t>
  </si>
  <si>
    <t>FM </t>
  </si>
  <si>
    <t>Famille </t>
  </si>
  <si>
    <t>Mention douteuse ou non confirmée</t>
  </si>
  <si>
    <t>Reproduction non connue</t>
  </si>
  <si>
    <t>FR</t>
  </si>
  <si>
    <t>Statut biogéographique en France métropolitaine (clé vers TAXREF_STATUTS) </t>
  </si>
  <si>
    <t>SBFM </t>
  </si>
  <si>
    <t>Sous-Famille </t>
  </si>
  <si>
    <t>Mention erronée</t>
  </si>
  <si>
    <t>GF</t>
  </si>
  <si>
    <t>Statut biogéographique en Guyane (clé vers TAXREF_STATUTS) </t>
  </si>
  <si>
    <t>SPTR </t>
  </si>
  <si>
    <t>Super-Tribu </t>
  </si>
  <si>
    <t>Non signalé (potentiel)</t>
  </si>
  <si>
    <t>A/Q/D</t>
  </si>
  <si>
    <t>M/J/I</t>
  </si>
  <si>
    <t>S/E/P</t>
  </si>
  <si>
    <t>MAR</t>
  </si>
  <si>
    <t>Statut biogéographique à la Martinique (clé vers TAXREF_STATUTS) </t>
  </si>
  <si>
    <t>TR </t>
  </si>
  <si>
    <t>Tribu </t>
  </si>
  <si>
    <t>TESTING LOGIGRAMME</t>
  </si>
  <si>
    <t>GUA</t>
  </si>
  <si>
    <t>Statut biogéographique à la Guadeloupe (clé vers TAXREF_STATUTS) </t>
  </si>
  <si>
    <t>SSTR </t>
  </si>
  <si>
    <t>Sous-Tribu </t>
  </si>
  <si>
    <t>Remplir différentes valeurs des champs ci-dessus</t>
  </si>
  <si>
    <t>Résultat AUTO (Mise en forme  des statuts régionaux au format INPN TAXREF)</t>
  </si>
  <si>
    <t>SM</t>
  </si>
  <si>
    <t>Statut biogéographique à Saint-Martin (clé vers TAXREF_STATUTS) </t>
  </si>
  <si>
    <t>GN </t>
  </si>
  <si>
    <t>Genre </t>
  </si>
  <si>
    <t>SB</t>
  </si>
  <si>
    <t>Statut biogéographique à Saint-Barthélemy (clé vers TAXREF_STATUTS) </t>
  </si>
  <si>
    <t>SSGN </t>
  </si>
  <si>
    <t>Sous-Genre </t>
  </si>
  <si>
    <t>SPM</t>
  </si>
  <si>
    <t>Statut biogéographique à Saint-Pierre-et-Miquelon (clé vers TAXREF_STATUTS) </t>
  </si>
  <si>
    <t>SC </t>
  </si>
  <si>
    <t>MAY</t>
  </si>
  <si>
    <t>Statut biogéographique à Mayotte (clé vers TAXREF_STATUTS) </t>
  </si>
  <si>
    <t>SBSC </t>
  </si>
  <si>
    <t>EPA</t>
  </si>
  <si>
    <t>Statut biogéographique aux Îles Éparses (clé vers TAXREF_STATUTS) </t>
  </si>
  <si>
    <t>SER </t>
  </si>
  <si>
    <t>Série </t>
  </si>
  <si>
    <t>REU</t>
  </si>
  <si>
    <t>Statut biogéographique à la Réunion (clé vers TAXREF_STATUTS) </t>
  </si>
  <si>
    <t>SSER </t>
  </si>
  <si>
    <t>Sous-Série </t>
  </si>
  <si>
    <t>SA</t>
  </si>
  <si>
    <t>Statut biogéographique aux îles subantarctiques (clé vers TAXREF_STATUTS) </t>
  </si>
  <si>
    <t>AGES </t>
  </si>
  <si>
    <t>Agrégat </t>
  </si>
  <si>
    <t>TA</t>
  </si>
  <si>
    <t>Statut biogéographique en Terre Adélie (clé vers TAXREF_STATUTS) </t>
  </si>
  <si>
    <t>ES </t>
  </si>
  <si>
    <t>Espèce </t>
  </si>
  <si>
    <t>TAAF</t>
  </si>
  <si>
    <t>Statut biogéographique aux TAAF, calculé à partir des champs SA et TA (clé vers TAXREF_STATUTS) </t>
  </si>
  <si>
    <t>SSES </t>
  </si>
  <si>
    <t>Sous-Espèce </t>
  </si>
  <si>
    <t>PF</t>
  </si>
  <si>
    <t>Statut biogéographique en Polynésie française (clé vers TAXREF_STATUTS) </t>
  </si>
  <si>
    <t>NAT </t>
  </si>
  <si>
    <t>Natio </t>
  </si>
  <si>
    <t>NC</t>
  </si>
  <si>
    <t>Statut biogéographique en Nouvelle-Calédonie (clé vers TAXREF_STATUTS) </t>
  </si>
  <si>
    <t>VAR </t>
  </si>
  <si>
    <t>Variété </t>
  </si>
  <si>
    <t>WF</t>
  </si>
  <si>
    <t>Statut biogéographique à Wallis-et-Futuna (clé vers TAXREF_STATUTS) </t>
  </si>
  <si>
    <t>SVAR </t>
  </si>
  <si>
    <t>Sous-Variété </t>
  </si>
  <si>
    <t>CLI</t>
  </si>
  <si>
    <t>Statut biogéographique à Clipperton (clé vers TAXREF_STATUTS) </t>
  </si>
  <si>
    <t>FO </t>
  </si>
  <si>
    <t>Forme </t>
  </si>
  <si>
    <t>URL</t>
  </si>
  <si>
    <t>Permalien INPN = ‘https://inpn.mnhn.fr/espece/cd_nom/’ + CD_NOM </t>
  </si>
  <si>
    <t>https://inpn.mnhn.fr/espece/cd_nom/53794</t>
  </si>
  <si>
    <t>SSFO </t>
  </si>
  <si>
    <t>Sous-Forme </t>
  </si>
  <si>
    <t>RACE </t>
  </si>
  <si>
    <t>Race </t>
  </si>
  <si>
    <t>CAR </t>
  </si>
  <si>
    <t>Cultivar </t>
  </si>
  <si>
    <t>AB </t>
  </si>
  <si>
    <t>Abberatio </t>
  </si>
  <si>
    <t>NOTE</t>
  </si>
  <si>
    <t>Oiseaux - autres catégories utilisées</t>
  </si>
  <si>
    <r>
      <t>Liste A </t>
    </r>
    <r>
      <rPr>
        <sz val="12"/>
        <color theme="1"/>
        <rFont val="Corbel"/>
        <family val="2"/>
      </rPr>
      <t>: espèces dont l’origine sauvage est indiscutable pour un individu au moins depuis le 1</t>
    </r>
    <r>
      <rPr>
        <vertAlign val="superscript"/>
        <sz val="12"/>
        <color theme="1"/>
        <rFont val="Corbel"/>
        <family val="2"/>
      </rPr>
      <t>er</t>
    </r>
    <r>
      <rPr>
        <sz val="12"/>
        <color theme="1"/>
        <rFont val="Corbel"/>
        <family val="2"/>
      </rPr>
      <t xml:space="preserve"> janvier 1950 : 316 espèces en Alsace ;</t>
    </r>
  </si>
  <si>
    <r>
      <t>Liste B </t>
    </r>
    <r>
      <rPr>
        <sz val="12"/>
        <color theme="1"/>
        <rFont val="Corbel"/>
        <family val="2"/>
      </rPr>
      <t>: comme la liste A, mais espèces dont toutes les observations sont anciennes, c’est à dire antérieures au 1</t>
    </r>
    <r>
      <rPr>
        <vertAlign val="superscript"/>
        <sz val="12"/>
        <color theme="1"/>
        <rFont val="Corbel"/>
        <family val="2"/>
      </rPr>
      <t>er</t>
    </r>
    <r>
      <rPr>
        <sz val="12"/>
        <color theme="1"/>
        <rFont val="Corbel"/>
        <family val="2"/>
      </rPr>
      <t xml:space="preserve"> janvier 1950 : 20 espèces en Alsace ;</t>
    </r>
  </si>
  <si>
    <r>
      <t>Liste C </t>
    </r>
    <r>
      <rPr>
        <sz val="12"/>
        <color theme="1"/>
        <rFont val="Corbel"/>
        <family val="2"/>
      </rPr>
      <t>: espèces exotiques issues de populations européennes férales, que celles-ci soient anciennes (Faisan de Colchide) ou plus récentes (Ouette d’Egypte), que les espèces nichent dans la région (Bernache du Canada) ou ailleurs en Europe (Erismature rousse) : 5 espèces en Alsace ;</t>
    </r>
  </si>
  <si>
    <t>Liste D : espèces pour lesquelles il n’y a pas de preuve certaine qu’au moins une observation concerne un individu sauvage[1] : 8 espèces en Alsace ;</t>
  </si>
  <si>
    <r>
      <t>Liste E </t>
    </r>
    <r>
      <rPr>
        <sz val="12"/>
        <color theme="1"/>
        <rFont val="Corbel"/>
        <family val="2"/>
      </rPr>
      <t>: espèces exotiques échappées de captivité, lâchées volontairement ou parvenues chez nous par l’intermédiaire d’une assistance humaine, partielle ou totale : 15 espèces en Alsace.</t>
    </r>
  </si>
  <si>
    <t>MÉTADONNÉES</t>
  </si>
  <si>
    <t>Auteurs, citation, principales réféences utilisées (présente feuille)</t>
  </si>
  <si>
    <t>LISTES ROUGES UCIN SUPRARÉGIONALES</t>
  </si>
  <si>
    <t>LISTE ROUGE  GRAND EST (ÉVALUATION UICN)</t>
  </si>
  <si>
    <t>LISTE ROUGE 
DES OISEAUX NICHEURS 
DU GRAND EST</t>
  </si>
  <si>
    <t>versions : LRGE_OIn_1.0 ; document septembre 2024</t>
  </si>
  <si>
    <t>[Animalia / Chordata / Aves]</t>
  </si>
  <si>
    <t>LISTE ROUGE OISEAUX N détaillée</t>
  </si>
  <si>
    <t>LISTE ROUGE OISEAUX N simple</t>
  </si>
  <si>
    <t>bilan LISTE ROUGE OISEAUX N</t>
  </si>
  <si>
    <t>ODONAT Grand Est (coord.), 2024 - Liste rouge des Oiseaux nicheurs du Grand Est [tableur numérique] - version 1.0. [téléchargé le DATE]</t>
  </si>
  <si>
    <t>https://www.odonat-grandest.fr/telechargements/Listes_rouges/LISTE_ROUGE_OISEAUX_NICHEURS.xlsx</t>
  </si>
  <si>
    <t>https://www.odonat-grandest.fr/telechargements/Listes_rouges/Liste_rouge_Grand_Est_OISEAUX_NICHEURS_livret.pdf</t>
  </si>
  <si>
    <t>version : LRGE_OIn_1.0 - Septembre 2024</t>
  </si>
  <si>
    <t>Liste de référence de l'ensemble des espèces reproductrices confirmées dans les limites adminitratives de la Région Grand Est (à la date d'édition de la liste), avec statuts UICN Liste rouge régionale, complétée de la représentation des statuts de présence infrarégionaux, et des statuts UICN Listes rouges suprarégionales (si existant)</t>
  </si>
  <si>
    <t xml:space="preserve">STATUTS DE PRESENCE DANS LES PRINCIPALES RÉGIONS NATURELLES </t>
  </si>
  <si>
    <t>CHORDÉS, OISEAUX (nicheurs)</t>
  </si>
  <si>
    <t>LRGE_OIn_1.0</t>
  </si>
  <si>
    <t>Oiseaux nicheurs</t>
  </si>
  <si>
    <t>Anatidae</t>
  </si>
  <si>
    <t>Anas crecca</t>
  </si>
  <si>
    <t>Sarcelle d'hiver</t>
  </si>
  <si>
    <t>Spatula querquedula</t>
  </si>
  <si>
    <t>Sarcelle d'été</t>
  </si>
  <si>
    <t>Spatula clypeata</t>
  </si>
  <si>
    <t>Canard souchet</t>
  </si>
  <si>
    <t>Phasianidae</t>
  </si>
  <si>
    <t>Bonasa bonasia</t>
  </si>
  <si>
    <t>Gélinotte des bois</t>
  </si>
  <si>
    <t>Tetrao urogallus</t>
  </si>
  <si>
    <t>Grand Tétras</t>
  </si>
  <si>
    <t>Ardeidae</t>
  </si>
  <si>
    <t>Botaurus stellaris</t>
  </si>
  <si>
    <t>Butor étoilé</t>
  </si>
  <si>
    <t>Podicipedidae</t>
  </si>
  <si>
    <t>Podiceps nigricollis</t>
  </si>
  <si>
    <t>Brehm, 1831</t>
  </si>
  <si>
    <t>Grèbe à cou noir</t>
  </si>
  <si>
    <t>Accipitridae</t>
  </si>
  <si>
    <t>Haliaeetus albicilla</t>
  </si>
  <si>
    <t>Pygargue à queue blanche</t>
  </si>
  <si>
    <t>Circaetus gallicus</t>
  </si>
  <si>
    <t>(Gmelin, 1788)</t>
  </si>
  <si>
    <t>Circaète Jean-le-blanc</t>
  </si>
  <si>
    <t>Pandionidae</t>
  </si>
  <si>
    <t>Pandion haliaetus</t>
  </si>
  <si>
    <t>Balbuzard pêcheur</t>
  </si>
  <si>
    <t>Rallidae</t>
  </si>
  <si>
    <t>Porzana porzana</t>
  </si>
  <si>
    <t>(Linnaeus, 1766)</t>
  </si>
  <si>
    <t>Marouette ponctuée</t>
  </si>
  <si>
    <t>Zapornia parva</t>
  </si>
  <si>
    <t>(Scopoli, 1769)</t>
  </si>
  <si>
    <t>Marouette poussin</t>
  </si>
  <si>
    <t>Crex crex</t>
  </si>
  <si>
    <t>Râle des genêts</t>
  </si>
  <si>
    <t>Gruidae</t>
  </si>
  <si>
    <t>Grus grus</t>
  </si>
  <si>
    <t>Grue cendrée</t>
  </si>
  <si>
    <t>Recurvirostridae</t>
  </si>
  <si>
    <t>Himantopus himantopus</t>
  </si>
  <si>
    <t>Echasse blanche</t>
  </si>
  <si>
    <t>Scolopacidae</t>
  </si>
  <si>
    <t>Numenius arquata</t>
  </si>
  <si>
    <t>Courlis cendré</t>
  </si>
  <si>
    <t>Actitis hypoleucos</t>
  </si>
  <si>
    <t>Chevalier guignette</t>
  </si>
  <si>
    <t>Strigidae</t>
  </si>
  <si>
    <t>Otus scops</t>
  </si>
  <si>
    <t>Petit-duc scops</t>
  </si>
  <si>
    <t>Asio flammeus</t>
  </si>
  <si>
    <t>(Pontoppidan, 1763)</t>
  </si>
  <si>
    <t>Hibou des marais</t>
  </si>
  <si>
    <t>Laniidae</t>
  </si>
  <si>
    <t>Lanius excubitor</t>
  </si>
  <si>
    <t>Pie-grièche grise</t>
  </si>
  <si>
    <t>Lanius senator</t>
  </si>
  <si>
    <t>Pie-grièche à tête rousse</t>
  </si>
  <si>
    <t>Remizidae</t>
  </si>
  <si>
    <t>Remiz pendulinus</t>
  </si>
  <si>
    <t>Rémiz penduline</t>
  </si>
  <si>
    <t>Alaudidae</t>
  </si>
  <si>
    <t>Galerida cristata</t>
  </si>
  <si>
    <t>Cochevis huppé</t>
  </si>
  <si>
    <t>Hirundinidae</t>
  </si>
  <si>
    <t>Ptyonoprogne rupestris</t>
  </si>
  <si>
    <t>Hirondelle de rochers</t>
  </si>
  <si>
    <t>Muscicapidae</t>
  </si>
  <si>
    <t>Oenanthe oenanthe</t>
  </si>
  <si>
    <t>Traquet motteux</t>
  </si>
  <si>
    <t>Motacillidae</t>
  </si>
  <si>
    <t>Anthus spinoletta</t>
  </si>
  <si>
    <t>Pipit spioncelle</t>
  </si>
  <si>
    <t>Fringillidae</t>
  </si>
  <si>
    <t>Carduelis citrinella</t>
  </si>
  <si>
    <t>(Pallas, 1764)</t>
  </si>
  <si>
    <t>Venturon montagnard</t>
  </si>
  <si>
    <t>Spinus spinus</t>
  </si>
  <si>
    <t>Tarin des aulnes</t>
  </si>
  <si>
    <t>Gallinago gallinago</t>
  </si>
  <si>
    <t>Bécassine des marais</t>
  </si>
  <si>
    <t>Prunellidae</t>
  </si>
  <si>
    <t>Prunella collaris</t>
  </si>
  <si>
    <t>Accenteur alpin</t>
  </si>
  <si>
    <t>Alectoris rufa</t>
  </si>
  <si>
    <t>Perdrix rouge</t>
  </si>
  <si>
    <t>Loxia curvirostra</t>
  </si>
  <si>
    <t>Bec-croisé des sapins</t>
  </si>
  <si>
    <t>Tadorna tadorna</t>
  </si>
  <si>
    <t>Tadorne de Belon</t>
  </si>
  <si>
    <t>Mergus merganser</t>
  </si>
  <si>
    <t>Harle bièvre</t>
  </si>
  <si>
    <t>Coturnix coturnix</t>
  </si>
  <si>
    <t>Caille des blés</t>
  </si>
  <si>
    <t>Perdix perdix</t>
  </si>
  <si>
    <t>Perdrix grise</t>
  </si>
  <si>
    <t>Ixobrychus minutus</t>
  </si>
  <si>
    <t>Blongios nain</t>
  </si>
  <si>
    <t>Nycticorax nycticorax</t>
  </si>
  <si>
    <t>Bihoreau gris</t>
  </si>
  <si>
    <t>Ardea purpurea</t>
  </si>
  <si>
    <t>Linnaeus, 1766</t>
  </si>
  <si>
    <t>Héron pourpré</t>
  </si>
  <si>
    <t>Ciconiidae</t>
  </si>
  <si>
    <t>Ciconia nigra</t>
  </si>
  <si>
    <t>Cigogne noire</t>
  </si>
  <si>
    <t>Charadriidae</t>
  </si>
  <si>
    <t>Vanellus vanellus</t>
  </si>
  <si>
    <t>Vanneau huppé</t>
  </si>
  <si>
    <t>Laridae</t>
  </si>
  <si>
    <t>Chroicocephalus ridibundus</t>
  </si>
  <si>
    <t>Mouette rieuse</t>
  </si>
  <si>
    <t>Ichthyaetus melanocephalus</t>
  </si>
  <si>
    <t>(Temminck, 1820)</t>
  </si>
  <si>
    <t>Mouette mélanocéphale</t>
  </si>
  <si>
    <t>Larus michahellis</t>
  </si>
  <si>
    <t>Naumann, 1840</t>
  </si>
  <si>
    <t>Goéland leucophée</t>
  </si>
  <si>
    <t>Columbidae</t>
  </si>
  <si>
    <t>Streptopelia turtur</t>
  </si>
  <si>
    <t>Tourterelle des bois</t>
  </si>
  <si>
    <t>Tytonidae</t>
  </si>
  <si>
    <t>Tyto alba</t>
  </si>
  <si>
    <t>Effraie des clochers</t>
  </si>
  <si>
    <t>Aegolius funereus</t>
  </si>
  <si>
    <t>Chouette de Tengmalm</t>
  </si>
  <si>
    <t>Caprimulgidae</t>
  </si>
  <si>
    <t>Caprimulgus europaeus</t>
  </si>
  <si>
    <t>Engoulevent d'Europe</t>
  </si>
  <si>
    <t>Apodidae</t>
  </si>
  <si>
    <t>Tachymarptis melba</t>
  </si>
  <si>
    <t>Martinet à ventre blanc</t>
  </si>
  <si>
    <t>Picidae</t>
  </si>
  <si>
    <t>Picus canus</t>
  </si>
  <si>
    <t>Gmelin, 1788</t>
  </si>
  <si>
    <t>Pic cendré</t>
  </si>
  <si>
    <t>Corvidae</t>
  </si>
  <si>
    <t>Nucifraga caryocatactes</t>
  </si>
  <si>
    <t>Cassenoix moucheté</t>
  </si>
  <si>
    <t>Paridae</t>
  </si>
  <si>
    <t>Poecile montanus</t>
  </si>
  <si>
    <t>(Conrad von Baldenstein, 1827)</t>
  </si>
  <si>
    <t>Mésange boréale</t>
  </si>
  <si>
    <t>Locustellidae</t>
  </si>
  <si>
    <t>Locustella naevia</t>
  </si>
  <si>
    <t>(Boddaert, 1783)</t>
  </si>
  <si>
    <t>Locustelle tachetée</t>
  </si>
  <si>
    <t>Locustella luscinioides</t>
  </si>
  <si>
    <t>(Savi, 1824)</t>
  </si>
  <si>
    <t>Locustelle luscinioïde</t>
  </si>
  <si>
    <t>Acrocephalidae</t>
  </si>
  <si>
    <t>Hippolais icterina</t>
  </si>
  <si>
    <t>(Vieillot, 1817)</t>
  </si>
  <si>
    <t>Hypolaïs ictérine</t>
  </si>
  <si>
    <t>Turdidae</t>
  </si>
  <si>
    <t>Turdus torquatus</t>
  </si>
  <si>
    <t>Merle à plastron</t>
  </si>
  <si>
    <t>Saxicola rubetra</t>
  </si>
  <si>
    <t>Tarier des prés</t>
  </si>
  <si>
    <t>Passeridae</t>
  </si>
  <si>
    <t>Passer montanus</t>
  </si>
  <si>
    <t>Moineau friquet</t>
  </si>
  <si>
    <t>Anthus campestris</t>
  </si>
  <si>
    <t>Pipit rousseline</t>
  </si>
  <si>
    <t>Anthus pratensis</t>
  </si>
  <si>
    <t>Pipit farlouse</t>
  </si>
  <si>
    <t>Emberizidae</t>
  </si>
  <si>
    <t>Emberiza cia</t>
  </si>
  <si>
    <t>Bruant fou</t>
  </si>
  <si>
    <t>Emberiza schoeniclus</t>
  </si>
  <si>
    <t>Bruant des roseaux</t>
  </si>
  <si>
    <t>Anas platyrhynchos</t>
  </si>
  <si>
    <t>Canard colvert</t>
  </si>
  <si>
    <t>Phasianus colchicus</t>
  </si>
  <si>
    <t>Faisan de Colchide</t>
  </si>
  <si>
    <t>Phalacrocoracidae</t>
  </si>
  <si>
    <t>Phalacrocorax carbo</t>
  </si>
  <si>
    <t>Grand Cormoran</t>
  </si>
  <si>
    <t>Ardea cinerea</t>
  </si>
  <si>
    <t>Héron cendré</t>
  </si>
  <si>
    <t>Ciconia ciconia</t>
  </si>
  <si>
    <t>Cigogne blanche</t>
  </si>
  <si>
    <t>Pernis apivorus</t>
  </si>
  <si>
    <t>Bondrée apivore</t>
  </si>
  <si>
    <t>Milvus migrans</t>
  </si>
  <si>
    <t>Milan noir</t>
  </si>
  <si>
    <t>Accipiter nisus</t>
  </si>
  <si>
    <t>Epervier d'Europe</t>
  </si>
  <si>
    <t>Buteo buteo</t>
  </si>
  <si>
    <t>Buse variable</t>
  </si>
  <si>
    <t>Gallinula chloropus</t>
  </si>
  <si>
    <t>Gallinule poule-d'eau</t>
  </si>
  <si>
    <t>Columba oenas</t>
  </si>
  <si>
    <t>Pigeon colombin</t>
  </si>
  <si>
    <t>Columba palumbus</t>
  </si>
  <si>
    <t>Pigeon ramier</t>
  </si>
  <si>
    <t>Streptopelia decaocto</t>
  </si>
  <si>
    <t>(Frivaldszky, 1838)</t>
  </si>
  <si>
    <t>Tourterelle turque</t>
  </si>
  <si>
    <t>Athene noctua</t>
  </si>
  <si>
    <t>Chevêche d'Athéna</t>
  </si>
  <si>
    <t>Strix aluco</t>
  </si>
  <si>
    <t>Chouette hulotte</t>
  </si>
  <si>
    <t>Asio otus</t>
  </si>
  <si>
    <t>Hibou moyen-duc</t>
  </si>
  <si>
    <t>Alcedinidae</t>
  </si>
  <si>
    <t>Alcedo atthis</t>
  </si>
  <si>
    <t>Martin-pêcheur d'Europe</t>
  </si>
  <si>
    <t>Picus viridis</t>
  </si>
  <si>
    <t>Pic vert</t>
  </si>
  <si>
    <t>Dryocopus martius</t>
  </si>
  <si>
    <t>Pic noir</t>
  </si>
  <si>
    <t>Dendrocopos medius</t>
  </si>
  <si>
    <t>Pic mar</t>
  </si>
  <si>
    <t>Dendrocopos major</t>
  </si>
  <si>
    <t>Pic épeiche</t>
  </si>
  <si>
    <t>Falconidae</t>
  </si>
  <si>
    <t>Falco subbuteo</t>
  </si>
  <si>
    <t>Faucon hobereau</t>
  </si>
  <si>
    <t>Pica pica</t>
  </si>
  <si>
    <t>Pie bavarde</t>
  </si>
  <si>
    <t>Garrulus glandarius</t>
  </si>
  <si>
    <t>Geai des chênes</t>
  </si>
  <si>
    <t>Corvus monedula</t>
  </si>
  <si>
    <t>Choucas des tours</t>
  </si>
  <si>
    <t>Corvus frugilegus</t>
  </si>
  <si>
    <t>Corbeau freux</t>
  </si>
  <si>
    <t>Corvus corone</t>
  </si>
  <si>
    <t>Corneille noire</t>
  </si>
  <si>
    <t>Regulidae</t>
  </si>
  <si>
    <t>Regulus ignicapilla</t>
  </si>
  <si>
    <t>Roitelet à triple bandeau</t>
  </si>
  <si>
    <t>Cyanistes caeruleus</t>
  </si>
  <si>
    <t>Mésange bleue</t>
  </si>
  <si>
    <t>Parus major</t>
  </si>
  <si>
    <t>Mésange charbonnière</t>
  </si>
  <si>
    <t>Lophophanes cristatus</t>
  </si>
  <si>
    <t>Mésange huppée</t>
  </si>
  <si>
    <t>Poecile palustris</t>
  </si>
  <si>
    <t>Mésange nonnette</t>
  </si>
  <si>
    <t>Aegithalidae</t>
  </si>
  <si>
    <t>Aegithalos caudatus</t>
  </si>
  <si>
    <t>Mésange à longue queue</t>
  </si>
  <si>
    <t>Sylviidae</t>
  </si>
  <si>
    <t>Sylvia atricapilla</t>
  </si>
  <si>
    <t>Fauvette à tête noire</t>
  </si>
  <si>
    <t>Sylvia communis</t>
  </si>
  <si>
    <t>Latham, 1787</t>
  </si>
  <si>
    <t>Fauvette grisette</t>
  </si>
  <si>
    <t>Hippolais polyglotta</t>
  </si>
  <si>
    <t>Hypolaïs polyglotte</t>
  </si>
  <si>
    <t>Acrocephalus scirpaceus</t>
  </si>
  <si>
    <t>(Hermann, 1804)</t>
  </si>
  <si>
    <t>Rousserolle effarvatte</t>
  </si>
  <si>
    <t>Acrocephalus arundinaceus</t>
  </si>
  <si>
    <t>Rousserolle turdoïde</t>
  </si>
  <si>
    <t>Sittidae</t>
  </si>
  <si>
    <t>Sitta europaea</t>
  </si>
  <si>
    <t>Sittelle torchepot</t>
  </si>
  <si>
    <t>Certhiidae</t>
  </si>
  <si>
    <t>Certhia familiaris</t>
  </si>
  <si>
    <t>Grimpereau des bois</t>
  </si>
  <si>
    <t>Certhia brachydactyla</t>
  </si>
  <si>
    <t>C.L. Brehm, 1820</t>
  </si>
  <si>
    <t>Grimpereau des jardins</t>
  </si>
  <si>
    <t>Troglodytidae</t>
  </si>
  <si>
    <t>Troglodytes troglodytes</t>
  </si>
  <si>
    <t>Troglodyte mignon</t>
  </si>
  <si>
    <t>Sturnidae</t>
  </si>
  <si>
    <t>Sturnus vulgaris</t>
  </si>
  <si>
    <t>Etourneau sansonnet</t>
  </si>
  <si>
    <t>Turdus merula</t>
  </si>
  <si>
    <t>Merle noir</t>
  </si>
  <si>
    <t>Turdus philomelos</t>
  </si>
  <si>
    <t>C. L. Brehm, 1831</t>
  </si>
  <si>
    <t>Grive musicienne</t>
  </si>
  <si>
    <t>Turdus viscivorus</t>
  </si>
  <si>
    <t>Grive draine</t>
  </si>
  <si>
    <t>Erithacus rubecula</t>
  </si>
  <si>
    <t>Rougegorge familier</t>
  </si>
  <si>
    <t>Luscinia megarhynchos</t>
  </si>
  <si>
    <t>Rossignol philomèle</t>
  </si>
  <si>
    <t>Phoenicurus ochruros</t>
  </si>
  <si>
    <t>(S. G. Gmelin, 1774)</t>
  </si>
  <si>
    <t>Rougequeue noir</t>
  </si>
  <si>
    <t>Phoenicurus phoenicurus</t>
  </si>
  <si>
    <t>Rougequeue à front blanc</t>
  </si>
  <si>
    <t>Saxicola rubicola</t>
  </si>
  <si>
    <t>Tarier pâtre</t>
  </si>
  <si>
    <t>Passer domesticus</t>
  </si>
  <si>
    <t>Moineau domestique</t>
  </si>
  <si>
    <t>Motacilla cinerea</t>
  </si>
  <si>
    <t>Tunstall, 1771</t>
  </si>
  <si>
    <t>Bergeronnette des ruisseaux</t>
  </si>
  <si>
    <t>Motacilla alba</t>
  </si>
  <si>
    <t>Bergeronnette grise</t>
  </si>
  <si>
    <t>Fringilla coelebs</t>
  </si>
  <si>
    <t>Pinson des arbres</t>
  </si>
  <si>
    <t>Coccothraustes coccothraustes</t>
  </si>
  <si>
    <t>Grosbec casse-noyaux</t>
  </si>
  <si>
    <t>Linaria cannabina</t>
  </si>
  <si>
    <t>Linotte mélodieuse</t>
  </si>
  <si>
    <t>Emberiza cirlus</t>
  </si>
  <si>
    <t>Bruant zizi</t>
  </si>
  <si>
    <t>Columba livia</t>
  </si>
  <si>
    <t>Gmelin, 1789</t>
  </si>
  <si>
    <t>Pigeon biset</t>
  </si>
  <si>
    <t>Cygnus olor</t>
  </si>
  <si>
    <t>(Gmelin, 1789)</t>
  </si>
  <si>
    <t>Cygne tuberculé</t>
  </si>
  <si>
    <t>Branta canadensis</t>
  </si>
  <si>
    <t>Bernache du Canada</t>
  </si>
  <si>
    <t>Alopochen aegyptiaca</t>
  </si>
  <si>
    <t>Ouette d'Egypte</t>
  </si>
  <si>
    <t>Tadorna ferruginea</t>
  </si>
  <si>
    <t>Tadorne casarca</t>
  </si>
  <si>
    <t>Aix galericulata</t>
  </si>
  <si>
    <t>Canard mandarin</t>
  </si>
  <si>
    <t>Syrmaticus reevesii</t>
  </si>
  <si>
    <t>(J. E. Gray, 1829)</t>
  </si>
  <si>
    <t>Faisan vénéré</t>
  </si>
  <si>
    <t>Psittaculidae</t>
  </si>
  <si>
    <t>Psittacula krameri</t>
  </si>
  <si>
    <t>Perruche à collier</t>
  </si>
  <si>
    <t>Anser indicus</t>
  </si>
  <si>
    <t>(Latham, 1790)</t>
  </si>
  <si>
    <t>Oie à tête barrée</t>
  </si>
  <si>
    <t>Callonetta leucophrys</t>
  </si>
  <si>
    <t>(Vieillot, 1816)</t>
  </si>
  <si>
    <t>Canard à collier noir</t>
  </si>
  <si>
    <t>Aix sponsa</t>
  </si>
  <si>
    <t>Canard carolin</t>
  </si>
  <si>
    <t>Cygnus atratus</t>
  </si>
  <si>
    <t>Cygne noir</t>
  </si>
  <si>
    <t>Estrildidae</t>
  </si>
  <si>
    <t>Amandava amandava</t>
  </si>
  <si>
    <t>Bengali rouge</t>
  </si>
  <si>
    <t>Grus antigone</t>
  </si>
  <si>
    <t>Grue antigone</t>
  </si>
  <si>
    <t>Chrysolophus pictus</t>
  </si>
  <si>
    <t>Faisan doré</t>
  </si>
  <si>
    <t>Anas acuta</t>
  </si>
  <si>
    <t>Canard pilet</t>
  </si>
  <si>
    <t>Bucephala clangula</t>
  </si>
  <si>
    <t>Garrot à œil d'or</t>
  </si>
  <si>
    <t>Podiceps grisegena</t>
  </si>
  <si>
    <t>Grèbe jougris</t>
  </si>
  <si>
    <t>Circus macrourus</t>
  </si>
  <si>
    <t>(S. G. Gmelin, 1771)</t>
  </si>
  <si>
    <t>Busard pâle</t>
  </si>
  <si>
    <t>Hieraaetus pennatus</t>
  </si>
  <si>
    <t>Aigle botté</t>
  </si>
  <si>
    <t>Zapornia pusilla</t>
  </si>
  <si>
    <t>(Pallas, 1776)</t>
  </si>
  <si>
    <t>Marouette de Baillon</t>
  </si>
  <si>
    <t>Charadrius morinellus</t>
  </si>
  <si>
    <t>Guignard d'Eurasie</t>
  </si>
  <si>
    <t>Limosa limosa</t>
  </si>
  <si>
    <t>Barge à queue noire</t>
  </si>
  <si>
    <t>Sternula albifrons</t>
  </si>
  <si>
    <t>Sterne naine</t>
  </si>
  <si>
    <t>Falco vespertinus</t>
  </si>
  <si>
    <t>Faucon kobez</t>
  </si>
  <si>
    <t>Panuridae</t>
  </si>
  <si>
    <t>Panurus biarmicus</t>
  </si>
  <si>
    <t>Panure à moustaches</t>
  </si>
  <si>
    <t>Cisticolidae</t>
  </si>
  <si>
    <t>Cisticola juncidis</t>
  </si>
  <si>
    <t>(Rafinesque, 1810)</t>
  </si>
  <si>
    <t>Cisticole des joncs</t>
  </si>
  <si>
    <t>Turdus iliacus</t>
  </si>
  <si>
    <t>Grive mauvis</t>
  </si>
  <si>
    <t>Carpodacus erythrinus</t>
  </si>
  <si>
    <t>(Pallas, 1770)</t>
  </si>
  <si>
    <t>Roselin cramoisi</t>
  </si>
  <si>
    <t>Acanthis flammea</t>
  </si>
  <si>
    <t>Sizerin flammé</t>
  </si>
  <si>
    <t>Cecropis daurica</t>
  </si>
  <si>
    <t>(Laxmann, 1769)</t>
  </si>
  <si>
    <t>Hirondelle rousseline</t>
  </si>
  <si>
    <t>Ardeola ralloides</t>
  </si>
  <si>
    <t>Crabier chevelu</t>
  </si>
  <si>
    <t>Mareca penelope</t>
  </si>
  <si>
    <t>Canard siffleur</t>
  </si>
  <si>
    <t>Ardea alba</t>
  </si>
  <si>
    <t>Grande Aigrette</t>
  </si>
  <si>
    <t>Elanus caeruleus</t>
  </si>
  <si>
    <t>(Desfontaines, 1789)</t>
  </si>
  <si>
    <t>Elanion blanc</t>
  </si>
  <si>
    <t>Chlidonias hybrida</t>
  </si>
  <si>
    <t>(Pallas, 1811)</t>
  </si>
  <si>
    <t>Guifette moustac</t>
  </si>
  <si>
    <t>Accipiter gentilis</t>
  </si>
  <si>
    <t>Autour des palombes</t>
  </si>
  <si>
    <t>Rallus aquaticus</t>
  </si>
  <si>
    <t>Râle d'eau</t>
  </si>
  <si>
    <t>Fulica atra</t>
  </si>
  <si>
    <t>Foulque macroule</t>
  </si>
  <si>
    <t>Burhinidae</t>
  </si>
  <si>
    <t>Burhinus oedicnemus</t>
  </si>
  <si>
    <t>Œdicnème criard</t>
  </si>
  <si>
    <t>Scolopax rusticola</t>
  </si>
  <si>
    <t>Bécasse des bois</t>
  </si>
  <si>
    <t>Sterna hirundo</t>
  </si>
  <si>
    <t>Sterne pierregarin</t>
  </si>
  <si>
    <t>Bubo bubo</t>
  </si>
  <si>
    <t>Grand-duc d'Europe</t>
  </si>
  <si>
    <t>Upupidae</t>
  </si>
  <si>
    <t>Upupa epops</t>
  </si>
  <si>
    <t>Huppe fasciée</t>
  </si>
  <si>
    <t>Meropidae</t>
  </si>
  <si>
    <t>Merops apiaster</t>
  </si>
  <si>
    <t>Guêpier d'Europe</t>
  </si>
  <si>
    <t>Jynx torquilla</t>
  </si>
  <si>
    <t>Torcol fourmilier</t>
  </si>
  <si>
    <t>Falco tinnunculus</t>
  </si>
  <si>
    <t>Faucon crécerelle</t>
  </si>
  <si>
    <t>Oriolidae</t>
  </si>
  <si>
    <t>Oriolus oriolus</t>
  </si>
  <si>
    <t>Loriot d'Europe</t>
  </si>
  <si>
    <t>Lanius collurio</t>
  </si>
  <si>
    <t>Pie-grièche écorcheur</t>
  </si>
  <si>
    <t>Corvus corax</t>
  </si>
  <si>
    <t>Grand Corbeau</t>
  </si>
  <si>
    <t>Regulus regulus</t>
  </si>
  <si>
    <t>Roitelet huppé</t>
  </si>
  <si>
    <t>Lullula arborea</t>
  </si>
  <si>
    <t>Alouette lulu</t>
  </si>
  <si>
    <t>Alauda arvensis</t>
  </si>
  <si>
    <t>Alouette des champs</t>
  </si>
  <si>
    <t>Delichon urbicum</t>
  </si>
  <si>
    <t>Hirondelle de fenêtre</t>
  </si>
  <si>
    <t>Phylloscopidae</t>
  </si>
  <si>
    <t>Phylloscopus sibilatrix</t>
  </si>
  <si>
    <t>(Bechstein, 1793)</t>
  </si>
  <si>
    <t>Pouillot siffleur</t>
  </si>
  <si>
    <t>Phylloscopus collybita</t>
  </si>
  <si>
    <t>Pouillot véloce</t>
  </si>
  <si>
    <t>Sylvia curruca</t>
  </si>
  <si>
    <t>Fauvette babillarde</t>
  </si>
  <si>
    <t>Acrocephalus schoenobaenus</t>
  </si>
  <si>
    <t>Phragmite des joncs</t>
  </si>
  <si>
    <t>Cinclidae</t>
  </si>
  <si>
    <t>Cinclus cinclus</t>
  </si>
  <si>
    <t>Cincle plongeur</t>
  </si>
  <si>
    <t>Turdus pilaris</t>
  </si>
  <si>
    <t>Grive litorne</t>
  </si>
  <si>
    <t>Muscicapa striata</t>
  </si>
  <si>
    <t>Gobemouche gris</t>
  </si>
  <si>
    <t>Prunella modularis</t>
  </si>
  <si>
    <t>Accenteur mouchet</t>
  </si>
  <si>
    <t>Motacilla flava</t>
  </si>
  <si>
    <t>Bergeronnette printanière</t>
  </si>
  <si>
    <t>Chloris chloris</t>
  </si>
  <si>
    <t>Verdier d'Europe</t>
  </si>
  <si>
    <t>Carduelis carduelis</t>
  </si>
  <si>
    <t>Chardonneret élégant</t>
  </si>
  <si>
    <t>Serinus serinus</t>
  </si>
  <si>
    <t>Serin cini</t>
  </si>
  <si>
    <t>Emberiza calandra</t>
  </si>
  <si>
    <t>Bruant proyer</t>
  </si>
  <si>
    <t>Emberiza citrinella</t>
  </si>
  <si>
    <t>Bruant jaune</t>
  </si>
  <si>
    <t>Aythya nyroca</t>
  </si>
  <si>
    <t>(Güldenstädt, 1770)</t>
  </si>
  <si>
    <t>Fuligule nyroca</t>
  </si>
  <si>
    <t>Lyrurus tetrix</t>
  </si>
  <si>
    <t>Tétras lyre</t>
  </si>
  <si>
    <t>Otididae</t>
  </si>
  <si>
    <t>Tetrax tetrax</t>
  </si>
  <si>
    <t>Outarde canepetière</t>
  </si>
  <si>
    <t>Tringa totanus</t>
  </si>
  <si>
    <t>Chevalier gambette</t>
  </si>
  <si>
    <t>Chlidonias niger</t>
  </si>
  <si>
    <t>Guifette noire</t>
  </si>
  <si>
    <t>Larus canus</t>
  </si>
  <si>
    <t>Goéland cendré</t>
  </si>
  <si>
    <t>Coraciidae</t>
  </si>
  <si>
    <t>Coracias garrulus</t>
  </si>
  <si>
    <t>Rollier d'Europe</t>
  </si>
  <si>
    <t>Lanius minor</t>
  </si>
  <si>
    <t>Pie-grièche à poitrine rose</t>
  </si>
  <si>
    <t>Acrocephalus paludicola</t>
  </si>
  <si>
    <t>Phragmite aquatique</t>
  </si>
  <si>
    <t>Monticola saxatilis</t>
  </si>
  <si>
    <t>Monticole de roche</t>
  </si>
  <si>
    <t>Emberiza hortulana</t>
  </si>
  <si>
    <t>Bruant ortolan</t>
  </si>
  <si>
    <t xml:space="preserve">Otis tarda </t>
  </si>
  <si>
    <t>Grande Outarde</t>
  </si>
  <si>
    <t xml:space="preserve">Aquila pomarina </t>
  </si>
  <si>
    <t>Aigle pomarin</t>
  </si>
  <si>
    <t>Sylvia hortensis</t>
  </si>
  <si>
    <t>Fauvette orphée</t>
  </si>
  <si>
    <t>Anser anser</t>
  </si>
  <si>
    <t>Oie cendrée</t>
  </si>
  <si>
    <t>Mareca strepera</t>
  </si>
  <si>
    <t>Canard chipeau</t>
  </si>
  <si>
    <t>Netta rufina</t>
  </si>
  <si>
    <t>(Pallas, 1773)</t>
  </si>
  <si>
    <t>Nette rousse</t>
  </si>
  <si>
    <t>Aythya ferina</t>
  </si>
  <si>
    <t>Fuligule milouin</t>
  </si>
  <si>
    <t>Aythya fuligula</t>
  </si>
  <si>
    <t>Fuligule morillon</t>
  </si>
  <si>
    <t>Bubulcus ibis</t>
  </si>
  <si>
    <t>Héron garde-bœufs</t>
  </si>
  <si>
    <t>Egretta garzetta</t>
  </si>
  <si>
    <t>Aigrette garzette</t>
  </si>
  <si>
    <t>Tachybaptus ruficollis</t>
  </si>
  <si>
    <t>Grèbe castagneux</t>
  </si>
  <si>
    <t>Podiceps cristatus</t>
  </si>
  <si>
    <t>Grèbe huppé</t>
  </si>
  <si>
    <t>Milvus milvus</t>
  </si>
  <si>
    <t>Milan royal</t>
  </si>
  <si>
    <t>Circus aeruginosus</t>
  </si>
  <si>
    <t>Busard des roseaux</t>
  </si>
  <si>
    <t>Circus cyaneus</t>
  </si>
  <si>
    <t>Busard Saint-Martin</t>
  </si>
  <si>
    <t>Circus pygargus</t>
  </si>
  <si>
    <t>Busard cendré</t>
  </si>
  <si>
    <t>Charadrius dubius</t>
  </si>
  <si>
    <t>Scopoli, 1786</t>
  </si>
  <si>
    <t>Petit Gravelot</t>
  </si>
  <si>
    <t>Cuculidae</t>
  </si>
  <si>
    <t>Cuculus canorus</t>
  </si>
  <si>
    <t>Coucou gris</t>
  </si>
  <si>
    <t>Glaucidium passerinum</t>
  </si>
  <si>
    <t>Chevêchette d'Europe</t>
  </si>
  <si>
    <t>Apus apus</t>
  </si>
  <si>
    <t>Martinet noir</t>
  </si>
  <si>
    <t>Dendrocopos minor</t>
  </si>
  <si>
    <t>Pic épeichette</t>
  </si>
  <si>
    <t>Falco peregrinus</t>
  </si>
  <si>
    <t>Faucon pèlerin</t>
  </si>
  <si>
    <t>Periparus ater</t>
  </si>
  <si>
    <t>Mésange noire</t>
  </si>
  <si>
    <t>Riparia riparia</t>
  </si>
  <si>
    <t>Hirondelle de rivage</t>
  </si>
  <si>
    <t>Hirundo rustica</t>
  </si>
  <si>
    <t>Hirondelle rustique</t>
  </si>
  <si>
    <t>Scotocercidae</t>
  </si>
  <si>
    <t>Cettia cetti</t>
  </si>
  <si>
    <t>Bouscarle de Cetti</t>
  </si>
  <si>
    <t>Phylloscopus bonelli</t>
  </si>
  <si>
    <t>(Vieillot, 1819)</t>
  </si>
  <si>
    <t>Pouillot de Bonelli</t>
  </si>
  <si>
    <t>Phylloscopus trochilus</t>
  </si>
  <si>
    <t>Pouillot fitis</t>
  </si>
  <si>
    <t>Sylvia borin</t>
  </si>
  <si>
    <t>Fauvette des jardins</t>
  </si>
  <si>
    <t>Acrocephalus palustris</t>
  </si>
  <si>
    <t>(Bechstein, 1798)</t>
  </si>
  <si>
    <t>Rousserolle verderolle</t>
  </si>
  <si>
    <t>Luscinia svecica</t>
  </si>
  <si>
    <t>Gorgebleue à miroir</t>
  </si>
  <si>
    <t>Ficedula albicollis</t>
  </si>
  <si>
    <t>(Temminck, 1815)</t>
  </si>
  <si>
    <t>Gobemouche à collier</t>
  </si>
  <si>
    <t>Ficedula hypoleuca</t>
  </si>
  <si>
    <t>Gobemouche noir</t>
  </si>
  <si>
    <t>Anthus trivialis</t>
  </si>
  <si>
    <t>Pipit des arbres</t>
  </si>
  <si>
    <t>Pyrrhula pyrrhula</t>
  </si>
  <si>
    <t>Bouvreuil pivoine</t>
  </si>
  <si>
    <t xml:space="preserve">NAo </t>
  </si>
  <si>
    <t>A2a D</t>
  </si>
  <si>
    <t>A2a C1</t>
  </si>
  <si>
    <t>CR (D) (-1)</t>
  </si>
  <si>
    <t>A2a</t>
  </si>
  <si>
    <t>A2b</t>
  </si>
  <si>
    <t>A2ab</t>
  </si>
  <si>
    <t>pr. D1</t>
  </si>
  <si>
    <t>pr. A2a</t>
  </si>
  <si>
    <t>pr. C1</t>
  </si>
  <si>
    <t>VU (D1) (-1)</t>
  </si>
  <si>
    <t>pr. A2b</t>
  </si>
  <si>
    <t>pr. A2ab</t>
  </si>
  <si>
    <t xml:space="preserve">EN (D) (-1) </t>
  </si>
  <si>
    <t>EN (D) (-1)</t>
  </si>
  <si>
    <t xml:space="preserve">• </t>
  </si>
  <si>
    <t xml:space="preserve"> -•</t>
  </si>
  <si>
    <t>Espèce introduite localement.</t>
  </si>
  <si>
    <r>
      <t>Espèce introduite et largement répandue (Alsace : premiers lâchers au XVIII</t>
    </r>
    <r>
      <rPr>
        <vertAlign val="superscript"/>
        <sz val="12"/>
        <color theme="1"/>
        <rFont val="Corbel"/>
        <family val="2"/>
      </rPr>
      <t>e</t>
    </r>
    <r>
      <rPr>
        <sz val="12"/>
        <color theme="1"/>
        <rFont val="Corbel"/>
        <family val="2"/>
      </rPr>
      <t xml:space="preserve"> siècle).</t>
    </r>
  </si>
  <si>
    <t>Présence attestée en Alsace avant 1500. Mais actuellement, les oiseaux issus de lignées anciennes ne sont pas distinguables des nombreux oiseaux provenant de lâchers cynégétiques.</t>
  </si>
  <si>
    <t xml:space="preserve">Nicheur occasionnel en Champagne-Ardenne. </t>
  </si>
  <si>
    <t>Espèce introduite, localisée.</t>
  </si>
  <si>
    <r>
      <t>Des oiseaux d'origine sauvage subsistent probablement dans le sud de la Champagne, mais ne sont pas distinguables des oiseaux provenant de lâchers cynégétiques. Espèce disparue d'Alsace au XVII</t>
    </r>
    <r>
      <rPr>
        <vertAlign val="superscript"/>
        <sz val="12"/>
        <color theme="1"/>
        <rFont val="Corbel"/>
        <family val="2"/>
      </rPr>
      <t>e</t>
    </r>
    <r>
      <rPr>
        <sz val="12"/>
        <color theme="1"/>
        <rFont val="Corbel"/>
        <family val="2"/>
      </rPr>
      <t xml:space="preserve"> siècle.</t>
    </r>
  </si>
  <si>
    <t>Espèce localisée aux massifs vosgien et ardennais, devenue extrêmement rare. Nombre de territoires occupés (oiseau seul ou couple formé) estimé en 2019-2021 entre 6 (= indices trouvés) et 16 (en tenant compte de la probabilité de détection), la majorité dans le département des Vosges.</t>
  </si>
  <si>
    <t>Population régionale estimée à quelques dizaines de couples nicheurs (&lt; seuil 125 c.).</t>
  </si>
  <si>
    <t>Population régionale : quelques couples nicheurs (&lt; seuil 25 c.). Ajustement (-1) de la catégorie préliminaire car espèce en limite d'aire de répartition mais bénéficiant d'apports récurrents depuis les importantes populations extrarégionales.</t>
  </si>
  <si>
    <t>Population régionale : quelques couples nicheurs (&lt; seuil 25 c.).</t>
  </si>
  <si>
    <t>Population régionale : quelques dizaines de couples nicheurs (&lt; seuil 125 c.).  Ajustement (-1) de la catégorie préliminaire car espèce en limite d'aire de répartition mais bénéficiant d'apports récurrents depuis les populations extrarégionales, et en forte augmentation en Champagne-Ardenne.</t>
  </si>
  <si>
    <t>Population régionale inférieure à 10 couples nicheurs. En régression nette dans tous les secteurs d'étangs du plateau lorrain.</t>
  </si>
  <si>
    <r>
      <t>Nicheur récent (depuis 2017-2018).</t>
    </r>
    <r>
      <rPr>
        <sz val="12"/>
        <color rgb="FFFF0000"/>
        <rFont val="Corbel"/>
        <family val="2"/>
      </rPr>
      <t xml:space="preserve"> </t>
    </r>
  </si>
  <si>
    <t>Tendance difficile à estimer dans le Grand Est. Néanmoins, population jugée stable en France depuis les années 1990, voire 1980.</t>
  </si>
  <si>
    <t xml:space="preserve">Population régionale en augmentation, estimée à 179-338 couples nicheurs en 2016 : Champagne-Ardenne : 20-30 c. ; Lorraine : 119-261 c. ; Alsace : 40-47 c.. </t>
  </si>
  <si>
    <t>Population régionale inférieure à 5 couples nicheurs.</t>
  </si>
  <si>
    <t xml:space="preserve">1 à 2 couples nichent à nouveau en Champagne-Ardenne, après une phase de disparition.  </t>
  </si>
  <si>
    <t>Population régionale estimée à un peu plus de 500 couples nicheurs.</t>
  </si>
  <si>
    <t>Population régionale inférieure à 5 couples nicheurs (uniquement en Lorraine).</t>
  </si>
  <si>
    <t>Population régionale estimée inférieure au seuil des 5 000 couples nicheurs (dont Champagne-Ardenne : 200-350 c. ; Alsace : 85-170 c.), colonisant principalement des sites artificiels non pérennes, et en régression (estimée à plus de 10 % en 15 ans).</t>
  </si>
  <si>
    <t>Reproduction éphémère signalée en Alsace.</t>
  </si>
  <si>
    <t>Un couple niche depuis quelques années sur un site ; présence occasionnelle sur un autre site.</t>
  </si>
  <si>
    <t>Nicheur récent (depuis 2019) en Champagne-Ardenne.</t>
  </si>
  <si>
    <t>Population régionale inférieure au seuil des 25 couples nicheurs. Une part importante des chanteurs recensés sont probablement des mâles célibataires.</t>
  </si>
  <si>
    <t>Population régionale : quelques couples nicheurs (&lt; seuil 25 c.), localisée uniquement en Champagne-Ardenne.</t>
  </si>
  <si>
    <t>Population régionale estimée à un peu plus de 25 couples nicheurs, avec des fluctuations importantes, mais globalement en régression.</t>
  </si>
  <si>
    <t>Population régionale uniquement localisée en Alsace (20-30 couples nicheurs), en augmentation très lente depuis des décennies. Ajustement (-1) de la catégorie préliminaire car en expansion également en Suisse et en Bade-Wurtemberg, populations susceptibles de renforcer l'effectif du Grand Est.</t>
  </si>
  <si>
    <t>Population régionale estimée à 450-600 couples nicheurs, en augmentation.</t>
  </si>
  <si>
    <t>Population régionale évaluée à 124 territoires en 2021 (seulement 10 à 15 c. en Champagne-Ardenne), globalement stable sur 20 ans (régression dans le massif vosgien, compensée par une augmentation en plaine).</t>
  </si>
  <si>
    <t>Nicheur acclimaté dans la région de Nancy, et plus marginalement à Metz.</t>
  </si>
  <si>
    <t>Population régionale estimée inférieure au seuil de 25 couples nicheurs, en forte régression. A (quasiment) disparu d'Alsace.</t>
  </si>
  <si>
    <t>Population régionale estimée à moins de 100 couples nicheurs, surtout présents dans le massif vosgien, et en régression. A disparu des Ardennes.</t>
  </si>
  <si>
    <t>Population régionale estimée inférieure au seuil des 500 couples nicheurs. Ajustement (-1) de la catégorie préliminaire car en augmentation et en expansion.</t>
  </si>
  <si>
    <t>Régresse localement avec le dépérissement des résineux.</t>
  </si>
  <si>
    <t>Population régionale inférieure au seuil des 125 couples nicheurs, principalement présente en Champagen-Ardenne, ponctuelle en Lorraine. Ajustement (-1) de la catégorie préliminaire car espèce en expansion.</t>
  </si>
  <si>
    <t>Déclin constaté en Grand Est (à l'instar de la France), mais difficile à évaluer.</t>
  </si>
  <si>
    <t>Population régionale inférieure au seuil des 125 couples nicheurs, localisée uniquement en Champagne-Ardenne.</t>
  </si>
  <si>
    <t>Nicheur occasionnel historique.</t>
  </si>
  <si>
    <t>Surtout présent dans les massifs vosgiens et ardennais. Semble en déclin, mais les fortes fluctuations rendent l'évaluation difficile.</t>
  </si>
  <si>
    <t>Population régionale circonscrite au massif vosgien, ou l'espèce s'est considérablement raréfiée. Sensible au changement climatique. Egalement proche de l'extinction en Forêt-Noire.</t>
  </si>
  <si>
    <t>Une nidification en 1994 (Outines-51)</t>
  </si>
  <si>
    <t>Ordre systématique</t>
  </si>
  <si>
    <t>https://www.worldbirdnames.org/ioc-lists/master-list-2/</t>
  </si>
  <si>
    <t>IOC World Bird List 14.1  doi  10.14344/IOC.ML.14.1</t>
  </si>
  <si>
    <t>°↗</t>
  </si>
  <si>
    <t>Espèce introduite, très localisée (une nichée en 2017, à Erstein-67).</t>
  </si>
  <si>
    <t>Population régionale : quelques dizaines de couples nicheurs (&lt; seuil 125 c.).</t>
  </si>
  <si>
    <t>Petite population sauvage en Champagne-Ardenne et Lorraine : quelques dizaines de couples nicheurs (&lt; seuil 125 c.). Ajustement (-1) de la catégorie préliminaire car espèce peu exigeante et en augmentation. Espèce introduite en Alsace.</t>
  </si>
  <si>
    <t>Population régionale estimée à environ 150 couples nicheurs, en augmentation.</t>
  </si>
  <si>
    <t>Population régionale inférieure au seuil des 500 couples nicheurs, en déclin.</t>
  </si>
  <si>
    <t>Population régionale en déclin, inférieure au seuil des 500 couples nicheurs : Champagne-Ardenne : 150-200 c. ; Lorraine : 100-150 c. ; Alsace : déclin important, population nettement inférieure à l'estimation de 150-250 c. (2006-2015).</t>
  </si>
  <si>
    <t>Nidifications occasionelles, confirmée en Lorraine (Lindre, 2014), soupçonnée en Alsace.</t>
  </si>
  <si>
    <t>Population régionale estimée inférieure au seuil des 25 couples nicheurs, surtout présente en Alsace (mais niche également dans les Ardennes et en Haute-Marne). Ajustement (-1) de la catégorie préliminaire car en augmentation.</t>
  </si>
  <si>
    <t>Population régionale estimée aujourd'hui largement inférieure au seuil des 1 125 couples nicheurs, et en forte régression (plus de 20 % en 18 ans ; plus de 50 % en 27 ans).</t>
  </si>
  <si>
    <t>Déclin constaté dans le Grand Est (estimé inférieur à 30 % en 15 ans), plus particulierement marqué à l'ouest (en Alsace : régresse en milieu rural mais pas dans les parcs urbains).</t>
  </si>
  <si>
    <t>LISTE ROUGE DES OISEAUX NICHEURS DU GRAND EST</t>
  </si>
  <si>
    <t>LISTE ROUGE DES OISEAUX NICHEURS DU GRAND EST - MÉTADONNÉES ET RÉFÉRENCES</t>
  </si>
  <si>
    <t>https://www.lpo.fr/la-lpo-en-actions/connaissance-des-especes-sauvages/suivis-ornithologiques/oiseaux-communs/stoc</t>
  </si>
  <si>
    <t>STOC GE [2001-2021] / STOC GE [2011-2021] / STOC FR [2001-2021] / STOC FR [2011-2021] :
résultats des tendances de l’abondance des populations nicheuses d’oiseaux communs évaluées par l'analyse des données du programme "Suivi Temporel des Oiseaux Communs - Echantillonnages Ponctuels Simples" (STOC-EPS), qui vise à évaluer les variations spatiales et temporelles de l’abondance des populations nicheuses d’oiseaux communs, en se basant sur un réseau de points d’écoute. Quatre résultats peuvent être citées, selon le territoire étudié (GE = Grand Est ; FR = France métropolitaine), et la période étudiée : [2012-2021] ou [2001-2021].</t>
  </si>
  <si>
    <t>Suivi Temporel des Oiseaux Communs - Echantillonnages Ponctuels Simples" (STOC-EPS)</t>
  </si>
  <si>
    <t xml:space="preserve">Population régionale estimée à 200-300 couples nicheurs, en régression d'au moins 20 % [2011-21]. </t>
  </si>
  <si>
    <t>En déclin : disparition constatée dans différents villages (STOC GE [2001-2021] : -51 %).</t>
  </si>
  <si>
    <t>Nicheur encore commun en Grand Est, mais qui régresse indéniablement (déclin estimé inférieur au seuil de 30 % en 20 ans).</t>
  </si>
  <si>
    <t>Population régionale estimée entre les seuils 1250-5000 couples nicheurs (enquête régionale de 2019 : environ 1 000 c., mais résultat jugé sous-estimé en raison d'une sous-prospection de certains territoires). Mais déclin constaté de plus de 10 % en 20 ans.</t>
  </si>
  <si>
    <t>Population régionale estimée à environ 1 500 couples nicheurs. Ne semble pas régresser en Champagne-Ardenne, qui accueille la grande majorité de la population régionale. Absent de Lorraine. En déclin en Alsace ; - 30 % des effectifs en 10 ans ( enquête régionale 2018), estimé à - 65 % depuis 1971.</t>
  </si>
  <si>
    <t>Population régionale inférieure à 25 couples nicheurs (Alsace : 6-7 c. en 2020), en déclin de plus de 80 % en 15 ans.</t>
  </si>
  <si>
    <t>Population régionale faible (recensement de 2020 : 34 nids en Grand Est), mais en augmentation.</t>
  </si>
  <si>
    <t>Population régionale en progression (2015 : 11 colonies, 648-654 couples nicheurs ; 2021 : 24 colonies, 1332-1354 c.).</t>
  </si>
  <si>
    <t>Niche uniquement en Champagne-Ardenne (50-100 couples nicheurs). Ajustement (-1) de la catégorie préliminaire car espèce en limite d'aire de répartition mais bénéficiant d'apports récurrents depuis les populations extrarégionales, et en forte augmentation.</t>
  </si>
  <si>
    <t>Population régionale stable. Évolution des recensements des colonies en Grand Est : 2 996 c. (1989) ; 3 643 c. (1994) ; 3 597c. (2000) ; 3 119 c. (2021).</t>
  </si>
  <si>
    <t>Nombre de couples nicheurs très faible (&lt; seuil 25 c.), néanmoins en augmentation lente.</t>
  </si>
  <si>
    <t>Population régionale estimée à 150-185 couples nicheurs (Champagne-Ardenne : 50-80 c. ; Lorraine : presque 100 c. ; Alsace : 5 c.).</t>
  </si>
  <si>
    <t>Population régionale estimée à environ 100 couples nicheurs, localisée dans le massif vosgien. Ajustement (-1) de la catégorie préliminaire car en augmentation depuis 20 ans.</t>
  </si>
  <si>
    <t>Population régionale  estimée à environ 200 couples nicheurs (Champagne-Ardenne : &gt; 45 c. ; Lorraine : &gt; 100 c. ;  Alsace : &gt; 35 c.). Ajustement (-1) de la catégorie préliminaire car en augmentation et en expansion.</t>
  </si>
  <si>
    <t>Population régionale estimée autour du seuil des 5 000 couples nicheurs (Champagne-Ardenne : 400-700 c. ; Alsace : 1 400-2 500 c.)</t>
  </si>
  <si>
    <t xml:space="preserve">Population régionale estimée supérieure au seuil des 500 couples nicheurs : Champagne-Ardenne : plusieurs dizaines de couples ; Lorraine : 200 c. en Meuse, 50-100 c. en Moselle... ; Alsace : 3 c. (2015) ; 12 c. (2018) ; 32 c. (2019) ; 53 c. (2020). En augmentation, mais dans des milieux fragiles et non pérennes pour la plupart.
</t>
  </si>
  <si>
    <t>Population régionale en déclin (STOC GE [2001-2021] : -28 % ; enquêtes Alsace : - 7 % entre 1998 et 2015).</t>
  </si>
  <si>
    <t xml:space="preserve">Population régionale : quelques couples nicheurs (&lt; seuil 25 c.), circonscrits en Alsace, et en expansion. Première nidification probable dès 2015, confirmée les huit années suivantes. </t>
  </si>
  <si>
    <t>Population régionale inférieure au seuil des 500 couples nicheurs (Champagne-Ardenne : 150-250 c. ; Lorraine : rare ; Alsace : 30-60 c.). En déclin localement.</t>
  </si>
  <si>
    <r>
      <t xml:space="preserve">Population régionale estimée à minimum 2 000 couples (enquête 2021), et en progression (+ 100 % en Lorraine sur 3 générations). Espèce néanmoins associée à des milieux sensibles, </t>
    </r>
    <r>
      <rPr>
        <i/>
        <sz val="12"/>
        <color theme="1"/>
        <rFont val="Corbel"/>
        <family val="2"/>
      </rPr>
      <t>Vulnérable</t>
    </r>
    <r>
      <rPr>
        <sz val="12"/>
        <color theme="1"/>
        <rFont val="Corbel"/>
        <family val="2"/>
      </rPr>
      <t xml:space="preserve"> en France.</t>
    </r>
  </si>
  <si>
    <t>Nicheur régulier historique. Encore observé en 1961 à Coizard-Joches-51.</t>
  </si>
  <si>
    <t>En déclin localement (estimé inférieur à 30 % en 10 ans).</t>
  </si>
  <si>
    <t>Nicheur récent (depuis 2020), population régionale d'une dizaine de couples nicheurs en Champagne-Ardenne.</t>
  </si>
  <si>
    <t>Population régionale inférieure au seuil des 125 couples nicheurs (Champagne-Ardenne : 50-100 c. ; Lorraine : quelques dizaines de c. ; Alsace : moins de 10 c.). Ajustement (-1) de la catégorie préliminaire car espèce en expansion.</t>
  </si>
  <si>
    <t>Population régionale inférieure au seuil des 5 000 couples nicheurs, majoritairement présente dans les forêts de Moselle et du Bas-Rhin, en déclin (notamment en Forêt de Haguenau).</t>
  </si>
  <si>
    <t>Population régionale inférieure au seuil des 5000 couples nicheurs (majoritairement présente en Lorraine : quelques millers de c. ; Champagne-Ardenne : 80-120 c. ; Alsace : 150-300 c.), en déclin.</t>
  </si>
  <si>
    <t>Nicheur régulier historique dans les Hautes-Vosges.</t>
  </si>
  <si>
    <t>Population régionale inférieure à 10 couples nicheurs, circonscrite dans les Hautes-Vosges.</t>
  </si>
  <si>
    <t>Population régionale (2 couples nicheurs maximum certaines années) circonscrite dans les Hautes-Vosges. A peut-être disparu (raréfaction des données récentes).</t>
  </si>
  <si>
    <t>Apparitions répétées dans les années 1990.</t>
  </si>
  <si>
    <t>Population régionale inférieure au seuil des 25 couples nicheurs, circonscrite dans les massifs vosgiens et ardennais.</t>
  </si>
  <si>
    <t>Déclin constaté en Grand Est (STOC GE [2001-2021] : -52 %).</t>
  </si>
  <si>
    <t>En déclin (STOC GE [2001-2021] : -16 % ; STOC FR [2001-2021] : -22 %), variable selon les territoires (stable en Champagne-Ardenne, décline en Alsace).</t>
  </si>
  <si>
    <t>Population régionale estimée légèrement supérieure au seuil des 500 couples nicheurs. En augmentation localement (Aube, collines sous-vosgiennes, etc.).</t>
  </si>
  <si>
    <t>Population régionale estimée inférieure au seuil des 5 000 couples nicheurs (dont 400-600 c. en Champagne-Ardenne et 700-1300 c. en Alsace). Régression constatée, mais non quantifiée.</t>
  </si>
  <si>
    <t>Plus d'indice de reproduction en Grand Est depuis plusieurs années. Des tentatives de nidification occasionnelles sont cependant possibles.</t>
  </si>
  <si>
    <t>En déclin en Grand Est (STOC GE [2001-2021] : -30 %).</t>
  </si>
  <si>
    <t>Espèce introduite en augmentation.</t>
  </si>
  <si>
    <t>Déclin constaté en Grand Est (STOC GE [2001-2021] : -60 %).</t>
  </si>
  <si>
    <t>Déclin constaté en Grand Est, comme en France (STOC FR [2001-2021] : -54 %).</t>
  </si>
  <si>
    <t>Population régionale estimée entre les seuils des 25-125 couples nicheurs,  circonscrite dans le massif vosgien et les collines sous-vosgiennes.</t>
  </si>
  <si>
    <t>En déclin plus ou moins prononcé selon les territoires (STOC GE [2001-2021] : -19 % ; STOC GE [2012-2021] : -16 %).</t>
  </si>
  <si>
    <t>Population régionale en augmentation.</t>
  </si>
  <si>
    <t>Population régionale estimée à environ 500 couples nicheurs, avec un déclin de l’ordre de 10 % en 15-20 ans. La population principale, en Champagne-Ardenne, a subit un fort déclin dans le Barrois à la fin des années 1990. La population de Lorraine a montré une baisse d’effectifs des couples nicheurs, mais stagne depuis 2018. Le déclin a été freiné principalement grâce aux actions de protection mise en oeuvre depuis plus de 30 ans.</t>
  </si>
  <si>
    <t>Population régionale estimée à 300-400 couples nicheurs, localisés principalement en Champagne-Ardenne (très peu de couples sur le plateau lorrain). Déclin fort dans le Barrois à la fin des années 1990, mais aucun déclin de plus de 20 % n'est décelable ces 20 dernières années sur les populations champenoises suivies (déclin freiné principalement grâce aux actions de protection mises en oeuvre depuis plus de 30 ans).</t>
  </si>
  <si>
    <t>Fort déclin constaté, estimé à plus de 50 % en 10 ans (2012-21).</t>
  </si>
  <si>
    <t>Population régionale stable estimée à 200-250 couples nicheurs  (Champagne-Ardenne : 100-150 c. ; Lorraine : 100 c. ; Alsace : &lt; 10 c.).</t>
  </si>
  <si>
    <t>Déclin en Grand Est (STOC GE [2001-2021] : -17 %). STOC FR [2001-2021] : -25 %.</t>
  </si>
  <si>
    <t>Une nidification récente en 2021 en Champagne-Ardenne.</t>
  </si>
  <si>
    <t>Nicheur en vallée du Rhin jusqu'au 19è siècle.</t>
  </si>
  <si>
    <t>Population régionale estimée largement supérieure au seuil des 500 couples nicheurs. En augmentation.</t>
  </si>
  <si>
    <t>Enquête régionale de 2021 : 2170 couples nicheurs en Grand Est.</t>
  </si>
  <si>
    <t>Population régionale estimée inférieure au seuil des 5 000 c. nicheurs (Champagne-Ardenne : 200-300 c. ; Alsace ; 500-1000 c.). Sensible aux périodes de sècheresse et au réchauffement de l'eau.</t>
  </si>
  <si>
    <t>Population régionale estimée à 70-125 couples nicheurs : Champagne-Ardenne : 50-100 c. ; absent de Lorraine ; Alsace :  20-25 c. En fort déclin.</t>
  </si>
  <si>
    <t>Population régionale estimée à plusieurs dizaines de milliers de couples nicheurs. Déclin constaté localement. Alsace : augmentation sur 20 ans, mais déclin entre 2012 et 2018.</t>
  </si>
  <si>
    <t>En régression (STOC GE [2001-2021] : -41 % ; STOC GE [2012-2021] : -35 % ; STOC FR [2001-2021] : -21 %).</t>
  </si>
  <si>
    <t>Population régionale inférieure au seuil des 5 000 couples nicheurs (Champagne-Ardenne : 1500- 2000 c. ; Alsace : 100-500 c.). Déclin dépassant les 50 % en 20 ans en Champagne-Ardenne. Egalement en régression en Lorraine et en Alsace.</t>
  </si>
  <si>
    <t>Population régionale estimée supérieure au seuil des 5 000 couples nicheurs, mais en déclin (difficile à quantifier mais estimé inférieur au seuil de - 30 % en 15 ans ; STOC FR [2001-2021] : -14%).</t>
  </si>
  <si>
    <t>Déclin constaté partout en Grand Est, estimé inférieur à 30 % en 10 ans.</t>
  </si>
  <si>
    <t>Déclin constaté partout en Grand Est (STOC GE [2001-2021] : -50 % ; STOC GE [2012-2021] : -48 %).</t>
  </si>
  <si>
    <t>Espèce ayant niché de 1980 à 2011 dans la région.</t>
  </si>
  <si>
    <t>Population régionale inférieure au seuil des 125 couples nicheurs, principalement en Alsace : environ 30-40 c. au début des années 2020 (13 c. en 1994 ;  maximum de 95 c. en 2013). Lorraine et Champagne-Ardenne : quelques couples.</t>
  </si>
  <si>
    <t xml:space="preserve">Population régionale en fort déclin, aujourd'hui localisée au massif vosgien (versant lorrain), où l'espèce est devenue extrêmement rare : 1 à 2 coqs et 3 à 4 poules contactés en 2022.  </t>
  </si>
  <si>
    <t>Population régionale estimée entre les seuils 1250-5000 couples nicheurs. Déclin constaté de plus de 10 % en 15 ans.</t>
  </si>
  <si>
    <t>Espèce ocasionnelemnt présente ( apparue au 20è sicècle).</t>
  </si>
  <si>
    <t>Espèce nicheuse jusqu'au milieu du 19è siècle.</t>
  </si>
  <si>
    <t>Nicheur récent en Champagne-Ardenne ( 2016).</t>
  </si>
  <si>
    <t>Nicheur historique, nidifications jusqu'en 1915.</t>
  </si>
  <si>
    <t>En déclin en Grand Est (STOC GE [2001-2021] : -45 % ; STOC GE [2012-2021] : -24 %), comme en France (STOC FR [2001-2021] : -32 % ; STOC FR [2012-2021] : -16 %).</t>
  </si>
  <si>
    <t>Espèce nicheuse récente, uniquement en Champagne-Ardenne.Nidificaation en 2019,2020,2022,2023, 2024 sur les étangs de champagne humide.</t>
  </si>
  <si>
    <t>Population régionale : quelques couples nicheurs (&lt; seuil 25 c.), uniquement en Lorraine. Occasionnel ailleurs.</t>
  </si>
  <si>
    <t>Reproduction constatée à Soufflenheim en 1894 et 1912.</t>
  </si>
  <si>
    <t>En déclin dans le Grand Est : - 21 %  sur 22 communes suivies entre 2000 (1 989 couples) et 2017 (1 559 c.). STOC FR [2001-2021] : -24%.</t>
  </si>
  <si>
    <t>Fluctuations importantes (beaucoup de sites non pérennes), mais déclin observé supérieur à 30 % en 10 ans.</t>
  </si>
  <si>
    <t>Une nidification en Lorraine dans les années 2000.</t>
  </si>
  <si>
    <t>En déclin (estimé supérieur à 30 % en 10 ans) dans le Grand Est (STOC FR [2011-2021] : - 28 %).</t>
  </si>
  <si>
    <t>En Grand Est, l'espèce n'est désormais pratiquement présente qu'en Alsace, où la population est en forte régression (estimée supérieur à 50 % en 12 ans) : effondrement dans la bande rhénane ces 30 dernières années ; espèce quasiment disparue du Haut-Rhin.</t>
  </si>
  <si>
    <t>En augmentation en Grand Est  (STOC GE [2001-2021] : +30 %).</t>
  </si>
  <si>
    <t>Population régionale estimée à quelques dizaines de couples nicheurs (&lt; seuil 125 c.), en légère augmentation localement.</t>
  </si>
  <si>
    <t>Déclin important constaté partout en Grand Est  (STOC GE [2012-2021] : -75 % ; STOC FR [2012-2021] : -69 %).</t>
  </si>
  <si>
    <t>Population régionale en déclin (STOC GE [2001-2021] : -17 % ; STOC GE [2012-2021] : -9 %).</t>
  </si>
  <si>
    <t>Population régionale aujourd'hui circonscrite au massif vosgien (a disparu des Ardennes). Remonte en altitude à cause du réchauffement climatique. En déclin (estimé supérieur à 50 % en 18 ans).</t>
  </si>
  <si>
    <t>Population régionale estimée inférieure au seuil des 5 000 couples nicheurs, en fort déclin (STOC GE [2001-2021] : -93 % ; STOC GE [2012-2021] : -90 %, mais tendances à affiner en raison du faible jeu de données ; STOC FR [2012-2021] : -40 %). Espèce particulièrement sensible au changement climatique.</t>
  </si>
  <si>
    <t>Population régionale estimée en déclin (régresse localement avec le dépérissement des résineux,  mais difficile à quantifier avec certitude (STOC GE [2012-2021] : -75 % ; STOC FR [2012-2021] : -52 %).</t>
  </si>
  <si>
    <t>En fort déclin en Grand Est (STOC GE [2001-2021] : -60 % ; STOC GE [2012-2021] : -63 %), comme en France (STOC FR [2001-2021] : -73 % ; STOC FR [2012-2021] : -56 %).</t>
  </si>
  <si>
    <t>Population régionale fluctuante, inférieure au seuil des 125 couples nicheurs, aujourd'hui principalement en Champagne-Ardenne (2021 : 92 couples nicheurs ; 2022 : &lt; 25 c.). Éteint en Alsace (a niché pendant 25 ans sur le Rhin, jusqu'aux années 2000).</t>
  </si>
  <si>
    <t>En forte régression : environ 6000 couples nicheurs dans les années 1990 ; 2750 c. en 2021.</t>
  </si>
  <si>
    <t>Espèces disparue au 20ème siècle ( dans les années 1980 en Alsace et dans les années 1990 en Champagne-Ardenne)</t>
  </si>
  <si>
    <t>Cette espèce a niché début des années 1980 dans la phragmitaie de l'étang de Wargévau puis en 2018 et 2020 au Grand Etang à Doncourt-aux-Templiers ainsi qu'en 2021 à Heudicourt-sous-les-Côtes et Buxières-sous-les-Côtes. Plusieurs de nidifications ont également été observés sur 3 étangs de champagne humide entre 1976 et 2016.</t>
  </si>
  <si>
    <t>Les oiseaux d'origine sauvage sont difficilement distinguables des oiseaux issus de lâchers cynégétiques. Ces lâchers n'ont aucun impact positif, les populations s'effondrent (STOC GE [2001-2021] : -45 % ; STOC GE [2012-2021] : -64 %).</t>
  </si>
  <si>
    <t>Le Grand Est accueille une très grande part de la population française. En régression : STOC FR [2001-2021] : -72 % ; STOC GE [2001-2021] : -76 % ; STOC GE [2012-2021] : -50 %.</t>
  </si>
  <si>
    <t>Population régionale en déclin (estimé supérieur au seuil de - 30 % en 15 ans ; STOC FR [2001-2021] : - 27 % ).</t>
  </si>
  <si>
    <t xml:space="preserve">Disparue début des années 60 en Champagne, dernière nidification en Grand Est en 1975. </t>
  </si>
  <si>
    <t>Forme espèce uniquement représentée par le Pigeon des villes</t>
  </si>
  <si>
    <t>En fort déclin en Grand Est (STOC GE [2001-2021] : -29 % ; STOC GE [2012-2021] : -29 %), comme en France (STOC FR [2012-2021] : -38 %).</t>
  </si>
  <si>
    <t>Fort déclin constaté en Grand Est, confirmé par STOC GE [2012-2021] : -85 % (mais tendance à afffiner car peu de données). STOC FR [2001-2021] : -71 %. Espèce particulièrement sensible au changement climatique.</t>
  </si>
  <si>
    <t>Population régionale restreinte (inférieure au seuil des 25 couples nicheurs), circonscrite dans les Hautes-Vosges, et en net déclin (vraisemblablement condamnée dans un avenir proche par le changement climatique).</t>
  </si>
  <si>
    <t>Déclin constaté en Grand Est, estimé supérieur à 30 % en 10 ans (STOC FR [2012-2021] : -33 %).</t>
  </si>
  <si>
    <t>Déclin constaté dans Grand Est, estimée inférieure à 30 % en 10 ans (STOC FR [2001-2021] : stable ; STOC FR [2012-2021] : -32 %).</t>
  </si>
  <si>
    <t>En régression (STOC GE [2012-2021] : -25 % ; STOC FR [2012-2021] : -14 %).</t>
  </si>
  <si>
    <t>Population régionale estimée à un peu plus de 500 couples nicheurs (dont 200-300 c. en Champagne-Ardenne, et 100-200 c. en Alsace).</t>
  </si>
  <si>
    <t>Population régionale inférieure au seuil des 25 couples nicheurs, et en régression.</t>
  </si>
  <si>
    <t>Population régionale actuelle de quelques couples nicheurs (&lt; seuil 25 c.), au seuil de l'extinction, après une phase d'expansion dans les années 1990-2000.</t>
  </si>
  <si>
    <t>Population régionale estimée en déclin (régresse localement avec le dépérissement des résineux), mais diificile à quantifier (STOC FR [2012-2021] : -34 %).</t>
  </si>
  <si>
    <t>Espèce régulière jusqu'au début du 19è siècle.</t>
  </si>
  <si>
    <t>Population régionale estimée stable (STOC GE [2001-2021] : stable ; STOC GE [2012-2021] : -15 %).</t>
  </si>
  <si>
    <t>Déclin en Grand Est estimé à plus de 30% en 10 ans ; STOC FR [2001-2021] : -14 %).</t>
  </si>
  <si>
    <t>Déclin en Grand Est (STOC GE [2001-2021] : -68 %).</t>
  </si>
  <si>
    <t>Population régionale en forte augmentation en 30 ans (1990 : environ 180 couples nicheurs ; 2021 : 681-714 c.). Cette population reste cependant répartie sur très peu de sites, dont un seul abrite 1/3 de la population régionale (253 c. en 2021).</t>
  </si>
  <si>
    <t>Population régionale en fort déclin, notamment en Alsace (STOC FR [2012-2021] : -46 %).</t>
  </si>
  <si>
    <t>En nette régression (STOC GE [2001-2021] : -70 % ; STOC GE [2012-2021] : -43 %).</t>
  </si>
  <si>
    <t>Déclin constaté en Grand Est (STOC GE [2001-2021] : -39 %), comme en France (STOC FR [2001-2021] : -56 % ; STOC FR [2012-2021] : -38 %).</t>
  </si>
  <si>
    <r>
      <t>Espèce disparue d'Alsace (au XIX</t>
    </r>
    <r>
      <rPr>
        <vertAlign val="superscript"/>
        <sz val="12"/>
        <color theme="1"/>
        <rFont val="Corbel"/>
        <family val="2"/>
      </rPr>
      <t>e</t>
    </r>
    <r>
      <rPr>
        <sz val="12"/>
        <color theme="1"/>
        <rFont val="Corbel"/>
        <family val="2"/>
      </rPr>
      <t xml:space="preserve"> siècle) et des Ardennes, dernières nidifications dans les années 1980-1990.</t>
    </r>
  </si>
  <si>
    <t>Nicheur historique jusque dans les années 1970.</t>
  </si>
  <si>
    <t>Nicheur occasionnel: nidification en 2011-2012 sur le lac du Der.</t>
  </si>
  <si>
    <t>Nicheur historique en Lorraine ( 19è siècle).</t>
  </si>
  <si>
    <t>Espèce introduite, présence ocasionnelle</t>
  </si>
  <si>
    <t>Baisse sur certains sites constatée récemment, tendance régionale incertaine à confirmer dans les années à venir.</t>
  </si>
  <si>
    <t>Épervier d'Europe</t>
  </si>
  <si>
    <t>Nicheur occasionnel dans l'ouest de la Lorraine, dernière nidification constatée dans les années 1960 dans la région des étangs de Moselle.</t>
  </si>
  <si>
    <t>Ancien nicheur en Lorraine ( XIXè siècle) : des données anciennes (baron d’Hamonville) signalent sa nidification en forêt de la Reine et de Rangéral (Meuse) et en forêt du Grand Cheneau (Meurthe-et-Moselle).</t>
  </si>
  <si>
    <t>Population sauvage éteinte en Lorraine.Les dernières données de reproduction datent de fin du XIXème siècle par le &gt;Baron d'Hamonville dans les forêts de la Reine et de Rangéral.</t>
  </si>
  <si>
    <t>Avis n° 2023-147 en date du 23 novembre 2023</t>
  </si>
  <si>
    <t>07 juin 2024</t>
  </si>
  <si>
    <t>Version première, finalisée 10/2024</t>
  </si>
  <si>
    <t>Jean-Marc Bronner, Yohann Brouillard, Eric Buchel, Roberto D’agostino, Christian Dronneau, Christian Frauli, Matthieu Gaillard, Moana Grysan, Nicolas Harter, Nicolas Hoffmann, Gérard Joannes, Guillaume Leblanc, Pierre Miguet, Aymeric Mionnet, Yves Muller</t>
  </si>
  <si>
    <r>
      <t>Pascal Albert, Jean-Luc Bourrioux, Alexandre</t>
    </r>
    <r>
      <rPr>
        <sz val="12"/>
        <color theme="1"/>
        <rFont val="Corbel"/>
        <family val="2"/>
      </rPr>
      <t xml:space="preserve"> Million</t>
    </r>
  </si>
  <si>
    <t>Collectif Faune Champagne-Ardenne, collectif Faune Lorraine, Fédération Régionale des Chasseurs du Grand Est, Groupe Tétras Vosges, Ligue pour la Protection Alsace, Parc Naturel Régional des Ballons des Vosges, Parc Naturel Régional des Vosges du Nord, autres producteurs via le SINP national : Animal Demography Unit - University of Cape Town, Artenfinder Rheinland-Pfalz, ASCONIT Consultants, BioObs, Biotope, Canadian Museum of Nature, COL, Copenhagen Bird Ringing Centre, corvids.de, Department of Ornithology  Aranzadi Society of Sciences, DIR Centre-Est, Dutch Centre for Aviation Migration and Biography , ECOLOR, ECOSPHERE,  EDF EN, EKOSENS, ENCEM, Association ROSELIERE, Esope, Finnish Museum of Natural History, Granulat VICAT, iNaturalist, INBO, MNHN, Musée national d'histoire naturelle Luxembourg, Museum de sciencies Naturals de Barcelona, Museum of Comparative Zoology, Museum of Southwestern Biology, Museum Stavanger, naturgucker, OFB, ONCFS, ONF, PMAE, PnrL, Royal Belgian Institute of Natural Sciences, Royal Ontario Museum, SARL EXEN, SAS Energies Sud-Vannier, Sciences Environnement Association ROSELIERE, UM Museum of Zoology Birds Division, Visiolittoral, Western Foundation of Vertebrate Zoology</t>
  </si>
  <si>
    <t>Équipe projet : Eric Buchel, Wendy Hahn, Nicolas Hoffmann, Aymeric Mionnet, Yves Muller
Traitements des données et analyses préparatoires : Wendy Hahn
Appui et conseils méthodologiques : Léna Baraud, Dylan Cadiou (UICN)
Remerciements particulièrement chaleureux à l’ensemble du comité d’experts, à tous les partenaires scientifiques, techniques et financiers qui se sont mobilisés pour ce projet, ainsi que à l’ensemble des naturalistes bénévoles qui partagent leurs observations et rendent la réalisation de tels documents possibles.</t>
  </si>
  <si>
    <t>ICN France, MNHN, LPO, SEOF &amp; ONCFS (2016). La Liste rouge des espèces menacées en France - Chapitre Oiseaux de France métropolitaine. Paris, France.</t>
  </si>
  <si>
    <t>BirdLife International (2021). European Red List of Birds. Luxembourg: Publications Office of the European Union.</t>
  </si>
  <si>
    <t>BirdLife International (2022). State of the World’s Birds 2022: Insights and solutions for the biodiversity crisis. Cambridge, UK: BirdLife International.</t>
  </si>
  <si>
    <t>https://www.birdlife.org/wp-content/uploads/2022/05/BirdLife-European-Red-List-of-Birds-2021.pdf.pdf</t>
  </si>
  <si>
    <t>https://inpn.mnhn.fr/docs/LR_FCE/UICN-LR-Oiseaux-diffusion.pdf</t>
  </si>
  <si>
    <t>ODONAT Grand Est (coord.), 2024.- Liste rouge des Oiseaux nicheurs du Grand Est. Collection « Les Listes rouges des espèces menacées du Grand Est - Volet faune ». ODONAT Grand Est, Strasbourg, 24 p.</t>
  </si>
  <si>
    <t>https://www.grand-est.developpement-durable.gouv.fr/IMG/pdf/avis2023-147_lroiseauxnicheurs_hivernants.pdf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</si>
</sst>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 _€_-;\-* #,##0.00\ _€_-;_-* &quot;-&quot;??\ _€_-;_-@_-"/>
    <numFmt numFmtId="164" formatCode="0.0%"/>
    <numFmt numFmtId="165" formatCode="_-* #,##0\ _€_-;\-* #,##0\ _€_-;_-* &quot;-&quot;??\ _€_-;_-@_-"/>
  </numFmts>
  <fonts count="186">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theme="1"/>
      <name val="Calibri"/>
      <family val="2"/>
      <scheme val="minor"/>
    </font>
    <font>
      <sz val="30"/>
      <color theme="0"/>
      <name val="Corbel"/>
      <family val="2"/>
    </font>
    <font>
      <sz val="12"/>
      <color theme="0"/>
      <name val="Corbel"/>
      <family val="2"/>
    </font>
    <font>
      <sz val="20"/>
      <color theme="0"/>
      <name val="Corbel"/>
      <family val="2"/>
    </font>
    <font>
      <sz val="12"/>
      <color theme="1"/>
      <name val="Corbel"/>
      <family val="2"/>
    </font>
    <font>
      <sz val="12"/>
      <color theme="1" tint="0.34998626667073579"/>
      <name val="Corbel"/>
      <family val="2"/>
    </font>
    <font>
      <b/>
      <sz val="12"/>
      <color theme="1"/>
      <name val="Corbel"/>
      <family val="2"/>
    </font>
    <font>
      <b/>
      <sz val="20"/>
      <color theme="1"/>
      <name val="Corbel"/>
      <family val="2"/>
    </font>
    <font>
      <sz val="12"/>
      <color theme="0" tint="-0.499984740745262"/>
      <name val="Corbel"/>
      <family val="2"/>
    </font>
    <font>
      <b/>
      <sz val="14"/>
      <color theme="1"/>
      <name val="Corbel"/>
      <family val="2"/>
    </font>
    <font>
      <sz val="10"/>
      <color theme="1"/>
      <name val="Corbel"/>
      <family val="2"/>
    </font>
    <font>
      <sz val="14"/>
      <color theme="1"/>
      <name val="Corbel"/>
      <family val="2"/>
    </font>
    <font>
      <b/>
      <sz val="24"/>
      <color theme="1"/>
      <name val="Corbel"/>
      <family val="2"/>
    </font>
    <font>
      <b/>
      <sz val="16"/>
      <color theme="1"/>
      <name val="Corbel"/>
      <family val="2"/>
    </font>
    <font>
      <sz val="12"/>
      <color theme="1"/>
      <name val="Calibri"/>
      <family val="2"/>
      <scheme val="minor"/>
    </font>
    <font>
      <b/>
      <sz val="12"/>
      <color theme="1"/>
      <name val="Calibri"/>
      <family val="2"/>
      <scheme val="minor"/>
    </font>
    <font>
      <sz val="12"/>
      <color theme="0"/>
      <name val="Calibri"/>
      <family val="2"/>
      <scheme val="minor"/>
    </font>
    <font>
      <i/>
      <sz val="11"/>
      <color theme="1"/>
      <name val="Calibri"/>
      <family val="2"/>
      <scheme val="minor"/>
    </font>
    <font>
      <b/>
      <sz val="8"/>
      <color theme="8" tint="-0.499984740745262"/>
      <name val="Corbel (Corps)_x0000_"/>
    </font>
    <font>
      <sz val="8"/>
      <color theme="8" tint="-0.249977111117893"/>
      <name val="Calibri"/>
      <family val="2"/>
      <scheme val="minor"/>
    </font>
    <font>
      <sz val="12"/>
      <color theme="1" tint="0.34998626667073579"/>
      <name val="Calibri"/>
      <family val="2"/>
      <scheme val="minor"/>
    </font>
    <font>
      <b/>
      <sz val="10"/>
      <color rgb="FF000000"/>
      <name val="Corbel"/>
      <family val="2"/>
    </font>
    <font>
      <b/>
      <sz val="10"/>
      <color theme="1"/>
      <name val="Calibri"/>
      <family val="2"/>
      <scheme val="minor"/>
    </font>
    <font>
      <b/>
      <sz val="10"/>
      <color theme="1"/>
      <name val="Corbel"/>
      <family val="2"/>
    </font>
    <font>
      <b/>
      <sz val="14"/>
      <color theme="1"/>
      <name val="Calibri"/>
      <family val="2"/>
      <scheme val="minor"/>
    </font>
    <font>
      <sz val="12"/>
      <color theme="1" tint="0.499984740745262"/>
      <name val="Corbel"/>
      <family val="2"/>
    </font>
    <font>
      <b/>
      <sz val="12"/>
      <color theme="1"/>
      <name val="Corbel"/>
      <family val="2"/>
    </font>
    <font>
      <b/>
      <sz val="11"/>
      <color theme="1"/>
      <name val="Calibri"/>
      <family val="2"/>
      <scheme val="minor"/>
    </font>
    <font>
      <b/>
      <sz val="12"/>
      <color rgb="FFFF0000"/>
      <name val="Calibri"/>
      <family val="2"/>
      <scheme val="minor"/>
    </font>
    <font>
      <sz val="10"/>
      <color theme="1" tint="0.34998626667073579"/>
      <name val="Corbel"/>
      <family val="2"/>
    </font>
    <font>
      <sz val="8"/>
      <color theme="2" tint="-0.249977111117893"/>
      <name val="Corbel"/>
      <family val="2"/>
    </font>
    <font>
      <b/>
      <sz val="14"/>
      <color theme="2" tint="-0.499984740745262"/>
      <name val="Corbel"/>
      <family val="2"/>
    </font>
    <font>
      <sz val="12"/>
      <color theme="2" tint="-0.499984740745262"/>
      <name val="Calibri"/>
      <family val="2"/>
      <scheme val="minor"/>
    </font>
    <font>
      <sz val="6"/>
      <color theme="2" tint="-0.249977111117893"/>
      <name val="Corbel"/>
      <family val="2"/>
    </font>
    <font>
      <sz val="10"/>
      <color rgb="FF000000"/>
      <name val="Corbel"/>
      <family val="2"/>
    </font>
    <font>
      <b/>
      <sz val="10"/>
      <color theme="2" tint="-0.499984740745262"/>
      <name val="Corbel"/>
      <family val="2"/>
    </font>
    <font>
      <b/>
      <sz val="8"/>
      <color theme="2" tint="-0.499984740745262"/>
      <name val="Corbel"/>
      <family val="2"/>
    </font>
    <font>
      <b/>
      <sz val="10"/>
      <color rgb="FFFFFFFF"/>
      <name val="Corbel"/>
      <family val="2"/>
    </font>
    <font>
      <sz val="10"/>
      <color theme="8"/>
      <name val="Corbel"/>
      <family val="2"/>
    </font>
    <font>
      <i/>
      <sz val="8"/>
      <color rgb="FFD31D1B"/>
      <name val="Corbel"/>
      <family val="2"/>
    </font>
    <font>
      <b/>
      <sz val="10"/>
      <color rgb="FFD31D1B"/>
      <name val="Corbel"/>
      <family val="2"/>
    </font>
    <font>
      <i/>
      <sz val="8"/>
      <color theme="2" tint="-0.499984740745262"/>
      <name val="Corbel"/>
      <family val="2"/>
    </font>
    <font>
      <b/>
      <sz val="10"/>
      <name val="Corbel"/>
      <family val="2"/>
    </font>
    <font>
      <b/>
      <sz val="10"/>
      <color rgb="FF000000"/>
      <name val="Corbel"/>
      <family val="2"/>
    </font>
    <font>
      <sz val="10"/>
      <color theme="1" tint="0.499984740745262"/>
      <name val="Corbel"/>
      <family val="2"/>
    </font>
    <font>
      <sz val="11"/>
      <color theme="1"/>
      <name val="Corbel"/>
      <family val="2"/>
    </font>
    <font>
      <b/>
      <sz val="10"/>
      <color theme="0"/>
      <name val="Corbel"/>
      <family val="2"/>
    </font>
    <font>
      <b/>
      <sz val="10"/>
      <color theme="1"/>
      <name val="Corbel"/>
      <family val="2"/>
    </font>
    <font>
      <sz val="10"/>
      <color rgb="FFFFFFFF"/>
      <name val="Corbel"/>
      <family val="2"/>
    </font>
    <font>
      <sz val="9"/>
      <color rgb="FF000000"/>
      <name val="Corbel"/>
      <family val="2"/>
    </font>
    <font>
      <b/>
      <sz val="10"/>
      <color theme="8" tint="-0.249977111117893"/>
      <name val="Corbel"/>
      <family val="2"/>
    </font>
    <font>
      <i/>
      <sz val="8"/>
      <color rgb="FF000000"/>
      <name val="Corbel"/>
      <family val="2"/>
    </font>
    <font>
      <i/>
      <sz val="14"/>
      <color theme="0"/>
      <name val="Corbel"/>
      <family val="2"/>
    </font>
    <font>
      <sz val="10"/>
      <color theme="2" tint="-0.249977111117893"/>
      <name val="Corbel"/>
      <family val="2"/>
    </font>
    <font>
      <sz val="8"/>
      <color rgb="FFD31D1B"/>
      <name val="Corbel"/>
      <family val="2"/>
    </font>
    <font>
      <sz val="30"/>
      <color rgb="FFFFFFFF"/>
      <name val="Corbel"/>
      <family val="2"/>
    </font>
    <font>
      <sz val="12"/>
      <color theme="2" tint="-0.499984740745262"/>
      <name val="Corbel"/>
      <family val="2"/>
    </font>
    <font>
      <sz val="50"/>
      <color theme="1"/>
      <name val="Corbel"/>
      <family val="2"/>
    </font>
    <font>
      <b/>
      <i/>
      <sz val="11"/>
      <color theme="1"/>
      <name val="Corbel"/>
      <family val="2"/>
    </font>
    <font>
      <b/>
      <i/>
      <sz val="10"/>
      <color theme="1"/>
      <name val="Corbel"/>
      <family val="2"/>
    </font>
    <font>
      <sz val="8"/>
      <color theme="2" tint="-0.499984740745262"/>
      <name val="Corbel"/>
      <family val="2"/>
    </font>
    <font>
      <u/>
      <sz val="12"/>
      <color theme="10"/>
      <name val="Calibri"/>
      <family val="2"/>
      <scheme val="minor"/>
    </font>
    <font>
      <b/>
      <sz val="16"/>
      <color theme="0"/>
      <name val="Calibri"/>
      <family val="2"/>
      <scheme val="minor"/>
    </font>
    <font>
      <sz val="12"/>
      <color rgb="FF0070C0"/>
      <name val="Calibri"/>
      <family val="2"/>
      <scheme val="minor"/>
    </font>
    <font>
      <b/>
      <sz val="12"/>
      <color rgb="FFC00000"/>
      <name val="Corbel"/>
      <family val="2"/>
    </font>
    <font>
      <sz val="30"/>
      <color theme="0"/>
      <name val="Corbel"/>
      <family val="2"/>
    </font>
    <font>
      <sz val="12"/>
      <color theme="0"/>
      <name val="Corbel"/>
      <family val="2"/>
    </font>
    <font>
      <sz val="20"/>
      <color theme="0"/>
      <name val="Corbel"/>
      <family val="2"/>
    </font>
    <font>
      <sz val="12"/>
      <color theme="1"/>
      <name val="Corbel"/>
      <family val="2"/>
    </font>
    <font>
      <b/>
      <sz val="20"/>
      <color theme="1" tint="0.34998626667073579"/>
      <name val="Corbel"/>
      <family val="2"/>
    </font>
    <font>
      <sz val="12"/>
      <color theme="1" tint="0.34998626667073579"/>
      <name val="Corbel"/>
      <family val="2"/>
    </font>
    <font>
      <sz val="20"/>
      <color theme="1" tint="0.34998626667073579"/>
      <name val="Corbel"/>
      <family val="2"/>
    </font>
    <font>
      <b/>
      <sz val="12"/>
      <color theme="0"/>
      <name val="Corbel"/>
      <family val="2"/>
    </font>
    <font>
      <sz val="11"/>
      <color theme="1" tint="0.499984740745262"/>
      <name val="Corbel"/>
      <family val="2"/>
    </font>
    <font>
      <b/>
      <sz val="20"/>
      <color theme="0"/>
      <name val="Corbel"/>
      <family val="2"/>
    </font>
    <font>
      <sz val="12"/>
      <color rgb="FF000000"/>
      <name val="Corbel"/>
      <family val="2"/>
    </font>
    <font>
      <i/>
      <sz val="12"/>
      <color theme="1"/>
      <name val="Corbel"/>
      <family val="2"/>
    </font>
    <font>
      <sz val="30"/>
      <color theme="1"/>
      <name val="Corbel"/>
      <family val="2"/>
    </font>
    <font>
      <sz val="30"/>
      <color theme="5" tint="-0.499984740745262"/>
      <name val="Corbel"/>
      <family val="2"/>
    </font>
    <font>
      <b/>
      <sz val="20"/>
      <color theme="1"/>
      <name val="Corbel"/>
      <family val="2"/>
    </font>
    <font>
      <sz val="30"/>
      <color theme="1" tint="0.499984740745262"/>
      <name val="Corbel"/>
      <family val="2"/>
    </font>
    <font>
      <b/>
      <sz val="20"/>
      <color theme="1" tint="0.499984740745262"/>
      <name val="Corbel"/>
      <family val="2"/>
    </font>
    <font>
      <b/>
      <i/>
      <sz val="14"/>
      <color theme="1"/>
      <name val="Corbel"/>
      <family val="2"/>
    </font>
    <font>
      <sz val="14"/>
      <color theme="1"/>
      <name val="Corbel"/>
      <family val="2"/>
    </font>
    <font>
      <b/>
      <sz val="14"/>
      <color theme="0"/>
      <name val="Corbel"/>
      <family val="2"/>
    </font>
    <font>
      <b/>
      <i/>
      <sz val="10"/>
      <color theme="1"/>
      <name val="Corbel"/>
      <family val="2"/>
    </font>
    <font>
      <sz val="10"/>
      <color theme="1"/>
      <name val="Corbel"/>
      <family val="2"/>
    </font>
    <font>
      <sz val="11"/>
      <color theme="1"/>
      <name val="Corbel"/>
      <family val="2"/>
    </font>
    <font>
      <b/>
      <i/>
      <sz val="10"/>
      <color indexed="8"/>
      <name val="Corbel"/>
      <family val="2"/>
    </font>
    <font>
      <sz val="12"/>
      <color rgb="FFD31D1B"/>
      <name val="Corbel"/>
      <family val="2"/>
    </font>
    <font>
      <sz val="14"/>
      <color theme="5" tint="-0.499984740745262"/>
      <name val="Corbel"/>
      <family val="2"/>
    </font>
    <font>
      <i/>
      <sz val="12"/>
      <color theme="1"/>
      <name val="Corbel"/>
      <family val="2"/>
    </font>
    <font>
      <sz val="14"/>
      <color rgb="FF5B5B5B"/>
      <name val="Corbel"/>
      <family val="2"/>
    </font>
    <font>
      <i/>
      <sz val="12"/>
      <color theme="1"/>
      <name val="Calibri"/>
      <family val="2"/>
      <scheme val="minor"/>
    </font>
    <font>
      <sz val="12"/>
      <color theme="0" tint="-0.499984740745262"/>
      <name val="Corbel"/>
      <family val="2"/>
    </font>
    <font>
      <sz val="30"/>
      <color theme="1"/>
      <name val="Arial Unicode MS"/>
      <family val="2"/>
    </font>
    <font>
      <b/>
      <sz val="14"/>
      <color theme="1"/>
      <name val="Corbel"/>
      <family val="2"/>
    </font>
    <font>
      <sz val="30"/>
      <color theme="0" tint="-0.14999847407452621"/>
      <name val="Arial Unicode MS"/>
      <family val="2"/>
    </font>
    <font>
      <sz val="50"/>
      <color theme="1" tint="0.34998626667073579"/>
      <name val="Corbel"/>
      <family val="2"/>
    </font>
    <font>
      <sz val="10"/>
      <color indexed="8"/>
      <name val="Corbel"/>
      <family val="2"/>
    </font>
    <font>
      <sz val="20"/>
      <color theme="1"/>
      <name val="Corbel"/>
      <family val="2"/>
    </font>
    <font>
      <b/>
      <sz val="12"/>
      <color rgb="FF000000"/>
      <name val="Corbel"/>
      <family val="2"/>
    </font>
    <font>
      <b/>
      <sz val="12"/>
      <color rgb="FFC00000"/>
      <name val="Corbel"/>
      <family val="2"/>
    </font>
    <font>
      <b/>
      <sz val="18"/>
      <color theme="0"/>
      <name val="Corbel"/>
      <family val="2"/>
    </font>
    <font>
      <u/>
      <sz val="12"/>
      <color theme="10"/>
      <name val="Corbel"/>
      <family val="2"/>
    </font>
    <font>
      <b/>
      <sz val="16"/>
      <color theme="0"/>
      <name val="Corbel"/>
      <family val="2"/>
    </font>
    <font>
      <i/>
      <sz val="18"/>
      <color theme="1"/>
      <name val="Corbel 14"/>
    </font>
    <font>
      <sz val="16"/>
      <color theme="1" tint="0.499984740745262"/>
      <name val="Corbel"/>
      <family val="2"/>
    </font>
    <font>
      <b/>
      <sz val="12"/>
      <color theme="1" tint="0.34998626667073579"/>
      <name val="Corbel"/>
      <family val="2"/>
    </font>
    <font>
      <sz val="16"/>
      <color theme="1" tint="0.499984740745262"/>
      <name val="Corbel"/>
      <family val="2"/>
    </font>
    <font>
      <b/>
      <i/>
      <sz val="14"/>
      <color theme="1" tint="0.499984740745262"/>
      <name val="Corbel"/>
      <family val="2"/>
    </font>
    <font>
      <sz val="12"/>
      <color theme="2" tint="-0.499984740745262"/>
      <name val="Corbel"/>
      <family val="2"/>
    </font>
    <font>
      <b/>
      <sz val="16"/>
      <color theme="0"/>
      <name val="Corbel"/>
      <family val="2"/>
    </font>
    <font>
      <sz val="12"/>
      <color rgb="FF0070C0"/>
      <name val="Corbel"/>
      <family val="2"/>
    </font>
    <font>
      <sz val="12"/>
      <color theme="1" tint="0.499984740745262"/>
      <name val="Corbel"/>
      <family val="2"/>
    </font>
    <font>
      <sz val="12"/>
      <color rgb="FFFF0000"/>
      <name val="Corbel"/>
      <family val="2"/>
    </font>
    <font>
      <sz val="12"/>
      <color rgb="FFC00000"/>
      <name val="Corbel"/>
      <family val="2"/>
    </font>
    <font>
      <b/>
      <sz val="14"/>
      <color theme="2" tint="-0.499984740745262"/>
      <name val="Corbel"/>
      <family val="2"/>
    </font>
    <font>
      <sz val="12"/>
      <color theme="0" tint="-0.499984740745262"/>
      <name val="Calibri"/>
      <family val="2"/>
      <scheme val="minor"/>
    </font>
    <font>
      <sz val="18"/>
      <color theme="1"/>
      <name val="Corbel"/>
      <family val="2"/>
    </font>
    <font>
      <sz val="18"/>
      <color theme="0" tint="-0.499984740745262"/>
      <name val="Corbel"/>
      <family val="2"/>
    </font>
    <font>
      <sz val="14"/>
      <color theme="0" tint="-0.499984740745262"/>
      <name val="Corbel"/>
      <family val="2"/>
    </font>
    <font>
      <sz val="14"/>
      <color theme="0"/>
      <name val="Corbel"/>
      <family val="2"/>
    </font>
    <font>
      <b/>
      <sz val="12"/>
      <color theme="0"/>
      <name val="Corbel"/>
      <family val="2"/>
    </font>
    <font>
      <b/>
      <sz val="16"/>
      <color rgb="FF009684"/>
      <name val="Corbel"/>
      <family val="2"/>
    </font>
    <font>
      <b/>
      <sz val="16"/>
      <color theme="1" tint="0.499984740745262"/>
      <name val="Corbel"/>
      <family val="2"/>
    </font>
    <font>
      <b/>
      <sz val="20"/>
      <color theme="1" tint="0.34998626667073579"/>
      <name val="Corbel"/>
      <family val="2"/>
    </font>
    <font>
      <sz val="16"/>
      <color theme="0"/>
      <name val="Corbel"/>
      <family val="2"/>
    </font>
    <font>
      <i/>
      <sz val="12"/>
      <color theme="0"/>
      <name val="Corbel"/>
      <family val="2"/>
    </font>
    <font>
      <sz val="12"/>
      <color rgb="FFC00000"/>
      <name val="Corbel"/>
      <family val="2"/>
    </font>
    <font>
      <sz val="12"/>
      <color rgb="FF00B050"/>
      <name val="Corbel"/>
      <family val="2"/>
    </font>
    <font>
      <sz val="12"/>
      <color theme="4" tint="-0.249977111117893"/>
      <name val="Corbel"/>
      <family val="2"/>
    </font>
    <font>
      <sz val="12"/>
      <color theme="0" tint="-0.249977111117893"/>
      <name val="Corbel"/>
      <family val="2"/>
    </font>
    <font>
      <sz val="12"/>
      <color theme="0" tint="-0.34998626667073579"/>
      <name val="Corbel"/>
      <family val="2"/>
    </font>
    <font>
      <sz val="12"/>
      <color theme="0" tint="-0.34998626667073579"/>
      <name val="Corbel"/>
      <family val="2"/>
    </font>
    <font>
      <sz val="30"/>
      <color theme="0"/>
      <name val="Calibri (Corps)_x0000_"/>
    </font>
    <font>
      <b/>
      <sz val="10"/>
      <color theme="0"/>
      <name val="Calibri"/>
      <family val="2"/>
      <scheme val="minor"/>
    </font>
    <font>
      <sz val="10"/>
      <color theme="1"/>
      <name val="Calibri"/>
      <family val="2"/>
      <scheme val="minor"/>
    </font>
    <font>
      <b/>
      <sz val="12"/>
      <color rgb="FF000000"/>
      <name val="Corbel"/>
      <family val="2"/>
    </font>
    <font>
      <sz val="10"/>
      <color theme="1" tint="0.34998626667073579"/>
      <name val="Corbel"/>
      <family val="2"/>
    </font>
    <font>
      <b/>
      <sz val="14"/>
      <color rgb="FF705A97"/>
      <name val="Corbel"/>
      <family val="2"/>
    </font>
    <font>
      <b/>
      <sz val="14"/>
      <color theme="1" tint="0.34998626667073579"/>
      <name val="Corbel"/>
      <family val="2"/>
    </font>
    <font>
      <b/>
      <sz val="14"/>
      <color rgb="FFD31D1B"/>
      <name val="Corbel"/>
      <family val="2"/>
    </font>
    <font>
      <b/>
      <sz val="14"/>
      <name val="Corbel"/>
      <family val="2"/>
    </font>
    <font>
      <b/>
      <sz val="18"/>
      <color rgb="FF705A97"/>
      <name val="Corbel"/>
      <family val="2"/>
    </font>
    <font>
      <b/>
      <sz val="18"/>
      <name val="Corbel"/>
      <family val="2"/>
    </font>
    <font>
      <b/>
      <sz val="18"/>
      <color theme="1"/>
      <name val="Corbel"/>
      <family val="2"/>
    </font>
    <font>
      <b/>
      <sz val="18"/>
      <color rgb="FFD31D1B"/>
      <name val="Corbel"/>
      <family val="2"/>
    </font>
    <font>
      <b/>
      <vertAlign val="superscript"/>
      <sz val="12"/>
      <color theme="0"/>
      <name val="Corbel"/>
      <family val="2"/>
    </font>
    <font>
      <b/>
      <sz val="12"/>
      <color rgb="FF705A97"/>
      <name val="Corbel"/>
      <family val="2"/>
    </font>
    <font>
      <i/>
      <sz val="12"/>
      <color rgb="FF705A97"/>
      <name val="Corbel"/>
      <family val="2"/>
    </font>
    <font>
      <sz val="12"/>
      <color rgb="FF705A97"/>
      <name val="Corbel"/>
      <family val="2"/>
    </font>
    <font>
      <b/>
      <sz val="12"/>
      <color rgb="FFD31D1B"/>
      <name val="Corbel"/>
      <family val="2"/>
    </font>
    <font>
      <sz val="12"/>
      <color rgb="FFFF0000"/>
      <name val="Corbel"/>
      <family val="2"/>
    </font>
    <font>
      <i/>
      <sz val="10"/>
      <color theme="1"/>
      <name val="Corbel"/>
      <family val="2"/>
    </font>
    <font>
      <sz val="14"/>
      <color theme="1" tint="0.34998626667073579"/>
      <name val="Corbel"/>
      <family val="2"/>
    </font>
    <font>
      <b/>
      <sz val="14"/>
      <color theme="1" tint="0.34998626667073579"/>
      <name val="Corbel"/>
      <family val="2"/>
    </font>
    <font>
      <sz val="12"/>
      <color rgb="FF000000"/>
      <name val="Corbel"/>
      <family val="2"/>
    </font>
    <font>
      <b/>
      <sz val="12"/>
      <color rgb="FFFF0000"/>
      <name val="Corbel"/>
      <family val="2"/>
    </font>
    <font>
      <b/>
      <i/>
      <sz val="12"/>
      <color theme="1"/>
      <name val="Corbel"/>
      <family val="2"/>
    </font>
    <font>
      <b/>
      <i/>
      <sz val="20"/>
      <color theme="1"/>
      <name val="Corbel"/>
      <family val="2"/>
    </font>
    <font>
      <vertAlign val="superscript"/>
      <sz val="12"/>
      <color theme="1"/>
      <name val="Corbel"/>
      <family val="2"/>
    </font>
    <font>
      <b/>
      <sz val="12"/>
      <color theme="0" tint="-0.249977111117893"/>
      <name val="Corbel"/>
      <family val="2"/>
    </font>
    <font>
      <sz val="12"/>
      <color theme="0" tint="-0.249977111117893"/>
      <name val="Corbel"/>
      <family val="2"/>
    </font>
    <font>
      <sz val="36"/>
      <color theme="1"/>
      <name val="Corbel"/>
      <family val="2"/>
    </font>
    <font>
      <sz val="14"/>
      <color theme="0" tint="-0.249977111117893"/>
      <name val="Corbel"/>
      <family val="2"/>
    </font>
    <font>
      <b/>
      <sz val="16"/>
      <color theme="1"/>
      <name val="Corbel"/>
      <family val="2"/>
    </font>
    <font>
      <sz val="20"/>
      <color rgb="FFFFFFFF"/>
      <name val="Corbel"/>
      <family val="2"/>
    </font>
    <font>
      <sz val="36"/>
      <name val="Corbel"/>
      <family val="2"/>
    </font>
    <font>
      <sz val="10"/>
      <color theme="2" tint="-0.499984740745262"/>
      <name val="Corbel"/>
      <family val="2"/>
    </font>
    <font>
      <sz val="10"/>
      <color theme="2" tint="-0.249977111117893"/>
      <name val="Corbel"/>
      <family val="2"/>
    </font>
    <font>
      <sz val="8"/>
      <color theme="2" tint="-0.499984740745262"/>
      <name val="Corbel"/>
      <family val="2"/>
    </font>
    <font>
      <b/>
      <sz val="10"/>
      <color rgb="FFFFFFFF"/>
      <name val="Corbel"/>
      <family val="2"/>
    </font>
    <font>
      <b/>
      <sz val="10"/>
      <color indexed="8"/>
      <name val="Corbel"/>
      <family val="2"/>
    </font>
    <font>
      <sz val="8"/>
      <color theme="2" tint="-0.249977111117893"/>
      <name val="Corbel"/>
      <family val="2"/>
    </font>
    <font>
      <sz val="12"/>
      <name val="Calibri"/>
      <family val="2"/>
      <scheme val="minor"/>
    </font>
    <font>
      <sz val="12"/>
      <name val="Corbel"/>
      <family val="2"/>
    </font>
    <font>
      <u/>
      <sz val="12"/>
      <name val="Corbel"/>
      <family val="2"/>
    </font>
    <font>
      <b/>
      <sz val="12"/>
      <name val="Corbel"/>
      <family val="2"/>
    </font>
  </fonts>
  <fills count="62">
    <fill>
      <patternFill patternType="none"/>
    </fill>
    <fill>
      <patternFill patternType="gray125"/>
    </fill>
    <fill>
      <patternFill patternType="solid">
        <fgColor theme="0"/>
        <bgColor indexed="64"/>
      </patternFill>
    </fill>
    <fill>
      <patternFill patternType="solid">
        <fgColor theme="1" tint="0.249977111117893"/>
        <bgColor indexed="64"/>
      </patternFill>
    </fill>
    <fill>
      <patternFill patternType="solid">
        <fgColor theme="1" tint="0.14999847407452621"/>
        <bgColor indexed="64"/>
      </patternFill>
    </fill>
    <fill>
      <patternFill patternType="solid">
        <fgColor theme="3" tint="-0.499984740745262"/>
        <bgColor indexed="64"/>
      </patternFill>
    </fill>
    <fill>
      <patternFill patternType="solid">
        <fgColor theme="1"/>
        <bgColor indexed="64"/>
      </patternFill>
    </fill>
    <fill>
      <patternFill patternType="solid">
        <fgColor rgb="FFD31D1B"/>
        <bgColor indexed="64"/>
      </patternFill>
    </fill>
    <fill>
      <patternFill patternType="solid">
        <fgColor rgb="FF000000"/>
        <bgColor indexed="64"/>
      </patternFill>
    </fill>
    <fill>
      <patternFill patternType="solid">
        <fgColor theme="1" tint="0.34998626667073579"/>
        <bgColor indexed="64"/>
      </patternFill>
    </fill>
    <fill>
      <patternFill patternType="solid">
        <fgColor theme="2" tint="-0.499984740745262"/>
        <bgColor indexed="64"/>
      </patternFill>
    </fill>
    <fill>
      <patternFill patternType="solid">
        <fgColor rgb="FF5A1A63"/>
        <bgColor indexed="64"/>
      </patternFill>
    </fill>
    <fill>
      <patternFill patternType="solid">
        <fgColor rgb="FFFFED00"/>
        <bgColor indexed="64"/>
      </patternFill>
    </fill>
    <fill>
      <patternFill patternType="solid">
        <fgColor rgb="FFFBF2CA"/>
        <bgColor indexed="64"/>
      </patternFill>
    </fill>
    <fill>
      <patternFill patternType="solid">
        <fgColor rgb="FF78B74A"/>
        <bgColor indexed="64"/>
      </patternFill>
    </fill>
    <fill>
      <patternFill patternType="solid">
        <fgColor rgb="FFD3D4D5"/>
        <bgColor indexed="64"/>
      </patternFill>
    </fill>
    <fill>
      <patternFill patternType="solid">
        <fgColor rgb="FFFFFFFF"/>
        <bgColor indexed="64"/>
      </patternFill>
    </fill>
    <fill>
      <patternFill patternType="solid">
        <fgColor rgb="FFFBBF00"/>
        <bgColor indexed="64"/>
      </patternFill>
    </fill>
    <fill>
      <patternFill patternType="solid">
        <fgColor rgb="FF5B5B5B"/>
        <bgColor indexed="64"/>
      </patternFill>
    </fill>
    <fill>
      <patternFill patternType="solid">
        <fgColor theme="0" tint="-0.14999847407452621"/>
        <bgColor indexed="64"/>
      </patternFill>
    </fill>
    <fill>
      <patternFill patternType="solid">
        <fgColor rgb="FF3D1951"/>
        <bgColor indexed="64"/>
      </patternFill>
    </fill>
    <fill>
      <patternFill patternType="solid">
        <fgColor rgb="FFD3001B"/>
        <bgColor indexed="64"/>
      </patternFill>
    </fill>
    <fill>
      <patternFill patternType="solid">
        <fgColor rgb="FFF8B30A"/>
        <bgColor indexed="64"/>
      </patternFill>
    </fill>
    <fill>
      <patternFill patternType="solid">
        <fgColor rgb="FF999999"/>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FFFFFF"/>
        <bgColor rgb="FF000000"/>
      </patternFill>
    </fill>
    <fill>
      <patternFill patternType="solid">
        <fgColor theme="0" tint="-0.249977111117893"/>
        <bgColor indexed="64"/>
      </patternFill>
    </fill>
    <fill>
      <patternFill patternType="solid">
        <fgColor theme="3" tint="0.79998168889431442"/>
        <bgColor indexed="64"/>
      </patternFill>
    </fill>
    <fill>
      <patternFill patternType="solid">
        <fgColor theme="3" tint="-0.249977111117893"/>
        <bgColor indexed="64"/>
      </patternFill>
    </fill>
    <fill>
      <patternFill patternType="solid">
        <fgColor theme="2" tint="-0.749992370372631"/>
        <bgColor indexed="64"/>
      </patternFill>
    </fill>
    <fill>
      <patternFill patternType="solid">
        <fgColor rgb="FF7F78AB"/>
        <bgColor indexed="64"/>
      </patternFill>
    </fill>
    <fill>
      <patternFill patternType="solid">
        <fgColor rgb="FFEBCFCE"/>
        <bgColor indexed="64"/>
      </patternFill>
    </fill>
    <fill>
      <patternFill patternType="solid">
        <fgColor rgb="FFB4F0FD"/>
        <bgColor indexed="64"/>
      </patternFill>
    </fill>
    <fill>
      <patternFill patternType="solid">
        <fgColor rgb="FF82E3D6"/>
        <bgColor indexed="64"/>
      </patternFill>
    </fill>
    <fill>
      <patternFill patternType="solid">
        <fgColor rgb="FFEDF8FF"/>
        <bgColor indexed="64"/>
      </patternFill>
    </fill>
    <fill>
      <patternFill patternType="solid">
        <fgColor rgb="FF81B8A6"/>
        <bgColor indexed="64"/>
      </patternFill>
    </fill>
    <fill>
      <patternFill patternType="solid">
        <fgColor rgb="FFB3CCE3"/>
        <bgColor indexed="64"/>
      </patternFill>
    </fill>
    <fill>
      <patternFill patternType="solid">
        <fgColor rgb="FFFABDBD"/>
        <bgColor indexed="64"/>
      </patternFill>
    </fill>
    <fill>
      <patternFill patternType="solid">
        <fgColor rgb="FFEEDFDC"/>
        <bgColor indexed="64"/>
      </patternFill>
    </fill>
    <fill>
      <patternFill patternType="solid">
        <fgColor rgb="FFFFFEC1"/>
        <bgColor indexed="64"/>
      </patternFill>
    </fill>
    <fill>
      <patternFill patternType="solid">
        <fgColor rgb="FFF8CBB5"/>
        <bgColor indexed="64"/>
      </patternFill>
    </fill>
    <fill>
      <patternFill patternType="solid">
        <fgColor rgb="FFFEE8AA"/>
        <bgColor indexed="64"/>
      </patternFill>
    </fill>
    <fill>
      <patternFill patternType="solid">
        <fgColor rgb="FFDCE9BB"/>
        <bgColor indexed="64"/>
      </patternFill>
    </fill>
    <fill>
      <patternFill patternType="solid">
        <fgColor rgb="FFB68080"/>
        <bgColor indexed="64"/>
      </patternFill>
    </fill>
    <fill>
      <patternFill patternType="solid">
        <fgColor rgb="FFEAF3E4"/>
        <bgColor indexed="64"/>
      </patternFill>
    </fill>
    <fill>
      <patternFill patternType="solid">
        <fgColor rgb="FFFBD398"/>
        <bgColor indexed="64"/>
      </patternFill>
    </fill>
    <fill>
      <patternFill patternType="solid">
        <fgColor rgb="FFD7AA89"/>
        <bgColor indexed="64"/>
      </patternFill>
    </fill>
    <fill>
      <patternFill patternType="solid">
        <fgColor rgb="FFE7FDB9"/>
        <bgColor indexed="64"/>
      </patternFill>
    </fill>
    <fill>
      <patternFill patternType="solid">
        <fgColor rgb="FFA4BA80"/>
        <bgColor indexed="64"/>
      </patternFill>
    </fill>
    <fill>
      <patternFill patternType="solid">
        <fgColor rgb="FFE5BDFA"/>
        <bgColor indexed="64"/>
      </patternFill>
    </fill>
    <fill>
      <patternFill patternType="solid">
        <fgColor rgb="FFB7A2C3"/>
        <bgColor indexed="64"/>
      </patternFill>
    </fill>
    <fill>
      <patternFill patternType="solid">
        <fgColor rgb="FFFBFBA0"/>
        <bgColor indexed="64"/>
      </patternFill>
    </fill>
    <fill>
      <patternFill patternType="solid">
        <fgColor rgb="FF009684"/>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000000"/>
        <bgColor rgb="FF000000"/>
      </patternFill>
    </fill>
  </fills>
  <borders count="296">
    <border>
      <left/>
      <right/>
      <top/>
      <bottom/>
      <diagonal/>
    </border>
    <border>
      <left style="medium">
        <color theme="0"/>
      </left>
      <right style="medium">
        <color theme="0"/>
      </right>
      <top style="medium">
        <color theme="0"/>
      </top>
      <bottom style="medium">
        <color theme="0"/>
      </bottom>
      <diagonal/>
    </border>
    <border>
      <left/>
      <right/>
      <top style="medium">
        <color theme="0"/>
      </top>
      <bottom style="medium">
        <color theme="0"/>
      </bottom>
      <diagonal/>
    </border>
    <border>
      <left style="medium">
        <color theme="0"/>
      </left>
      <right style="medium">
        <color theme="0"/>
      </right>
      <top style="thin">
        <color theme="1" tint="0.499984740745262"/>
      </top>
      <bottom style="thin">
        <color theme="1" tint="0.499984740745262"/>
      </bottom>
      <diagonal/>
    </border>
    <border>
      <left style="thin">
        <color auto="1"/>
      </left>
      <right style="thin">
        <color auto="1"/>
      </right>
      <top style="medium">
        <color auto="1"/>
      </top>
      <bottom/>
      <diagonal/>
    </border>
    <border>
      <left/>
      <right style="medium">
        <color theme="0"/>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style="medium">
        <color theme="0"/>
      </left>
      <right/>
      <top style="medium">
        <color theme="0" tint="-0.24994659260841701"/>
      </top>
      <bottom style="medium">
        <color theme="0" tint="-0.24994659260841701"/>
      </bottom>
      <diagonal/>
    </border>
    <border>
      <left/>
      <right style="thick">
        <color rgb="FFFFFFFF"/>
      </right>
      <top/>
      <bottom/>
      <diagonal/>
    </border>
    <border>
      <left style="thick">
        <color rgb="FFFFFFFF"/>
      </left>
      <right style="thick">
        <color rgb="FFFFFFFF"/>
      </right>
      <top/>
      <bottom/>
      <diagonal/>
    </border>
    <border>
      <left style="thick">
        <color rgb="FFFFFFFF"/>
      </left>
      <right/>
      <top/>
      <bottom/>
      <diagonal/>
    </border>
    <border>
      <left/>
      <right style="thick">
        <color rgb="FFFFFFFF"/>
      </right>
      <top/>
      <bottom style="thick">
        <color rgb="FFFFFFFF"/>
      </bottom>
      <diagonal/>
    </border>
    <border>
      <left/>
      <right style="thick">
        <color rgb="FFFFFFFF"/>
      </right>
      <top style="thick">
        <color rgb="FFFFFFFF"/>
      </top>
      <bottom style="thick">
        <color rgb="FFFFFFFF"/>
      </bottom>
      <diagonal/>
    </border>
    <border>
      <left/>
      <right style="medium">
        <color rgb="FFFFFFFF"/>
      </right>
      <top/>
      <bottom/>
      <diagonal/>
    </border>
    <border>
      <left style="medium">
        <color rgb="FFFFFFFF"/>
      </left>
      <right/>
      <top/>
      <bottom/>
      <diagonal/>
    </border>
    <border>
      <left/>
      <right style="thick">
        <color rgb="FFFFFFFF"/>
      </right>
      <top style="thick">
        <color rgb="FFFFFFFF"/>
      </top>
      <bottom/>
      <diagonal/>
    </border>
    <border>
      <left style="thin">
        <color rgb="FFFFFFFF"/>
      </left>
      <right style="thin">
        <color rgb="FFFFFFFF"/>
      </right>
      <top style="thin">
        <color rgb="FFFFFFFF"/>
      </top>
      <bottom style="thin">
        <color rgb="FFFFFFFF"/>
      </bottom>
      <diagonal/>
    </border>
    <border>
      <left style="medium">
        <color rgb="FFFFFFFF"/>
      </left>
      <right style="medium">
        <color rgb="FFFFFFFF"/>
      </right>
      <top/>
      <bottom/>
      <diagonal/>
    </border>
    <border>
      <left style="thin">
        <color rgb="FFFFFFFF"/>
      </left>
      <right style="medium">
        <color rgb="FFFFFFFF"/>
      </right>
      <top/>
      <bottom style="thin">
        <color rgb="FF5B5B5B"/>
      </bottom>
      <diagonal/>
    </border>
    <border>
      <left style="medium">
        <color rgb="FFFFFFFF"/>
      </left>
      <right style="medium">
        <color rgb="FFFFFFFF"/>
      </right>
      <top/>
      <bottom style="thin">
        <color rgb="FF5B5B5B"/>
      </bottom>
      <diagonal/>
    </border>
    <border>
      <left style="thick">
        <color rgb="FFFFFFFF"/>
      </left>
      <right style="thick">
        <color rgb="FFFFFFFF"/>
      </right>
      <top/>
      <bottom style="thin">
        <color rgb="FF5B5B5B"/>
      </bottom>
      <diagonal/>
    </border>
    <border>
      <left style="thin">
        <color theme="0"/>
      </left>
      <right style="thin">
        <color theme="0"/>
      </right>
      <top style="thin">
        <color theme="0"/>
      </top>
      <bottom style="thin">
        <color theme="0"/>
      </bottom>
      <diagonal/>
    </border>
    <border>
      <left style="dashed">
        <color rgb="FFD31D1B"/>
      </left>
      <right/>
      <top style="dashed">
        <color rgb="FFD31D1B"/>
      </top>
      <bottom/>
      <diagonal/>
    </border>
    <border>
      <left/>
      <right style="dashed">
        <color rgb="FFD31D1B"/>
      </right>
      <top style="dashed">
        <color rgb="FFD31D1B"/>
      </top>
      <bottom/>
      <diagonal/>
    </border>
    <border>
      <left style="dashed">
        <color rgb="FFD31D1B"/>
      </left>
      <right/>
      <top/>
      <bottom/>
      <diagonal/>
    </border>
    <border>
      <left/>
      <right style="dashed">
        <color rgb="FFD31D1B"/>
      </right>
      <top/>
      <bottom/>
      <diagonal/>
    </border>
    <border>
      <left style="dashed">
        <color rgb="FFD31D1B"/>
      </left>
      <right/>
      <top/>
      <bottom style="dashed">
        <color rgb="FFD31D1B"/>
      </bottom>
      <diagonal/>
    </border>
    <border>
      <left/>
      <right style="dashed">
        <color rgb="FFD31D1B"/>
      </right>
      <top/>
      <bottom style="dashed">
        <color rgb="FFD31D1B"/>
      </bottom>
      <diagonal/>
    </border>
    <border>
      <left style="thick">
        <color rgb="FFFFFFFF"/>
      </left>
      <right/>
      <top style="thin">
        <color theme="1"/>
      </top>
      <bottom style="thin">
        <color rgb="FF5A1A63"/>
      </bottom>
      <diagonal/>
    </border>
    <border>
      <left style="thick">
        <color rgb="FFFFFFFF"/>
      </left>
      <right style="thick">
        <color rgb="FFFFFFFF"/>
      </right>
      <top style="thin">
        <color theme="1"/>
      </top>
      <bottom style="thin">
        <color rgb="FF5A1A63"/>
      </bottom>
      <diagonal/>
    </border>
    <border>
      <left style="dotted">
        <color theme="2" tint="-0.24994659260841701"/>
      </left>
      <right style="dotted">
        <color theme="2" tint="-0.24994659260841701"/>
      </right>
      <top style="dotted">
        <color theme="2" tint="-0.24994659260841701"/>
      </top>
      <bottom/>
      <diagonal/>
    </border>
    <border>
      <left style="dotted">
        <color theme="2" tint="-0.24994659260841701"/>
      </left>
      <right style="dotted">
        <color theme="2" tint="-0.24994659260841701"/>
      </right>
      <top/>
      <bottom style="dotted">
        <color theme="2" tint="-0.24994659260841701"/>
      </bottom>
      <diagonal/>
    </border>
    <border>
      <left/>
      <right style="dotted">
        <color theme="2" tint="-9.9948118533890809E-2"/>
      </right>
      <top style="dotted">
        <color theme="2" tint="-9.9948118533890809E-2"/>
      </top>
      <bottom/>
      <diagonal/>
    </border>
    <border>
      <left/>
      <right style="dotted">
        <color theme="2" tint="-9.9948118533890809E-2"/>
      </right>
      <top/>
      <bottom/>
      <diagonal/>
    </border>
    <border>
      <left/>
      <right style="dotted">
        <color theme="2" tint="-9.9948118533890809E-2"/>
      </right>
      <top/>
      <bottom style="dotted">
        <color theme="2" tint="-9.9948118533890809E-2"/>
      </bottom>
      <diagonal/>
    </border>
    <border>
      <left/>
      <right style="medium">
        <color rgb="FFFFFFFF"/>
      </right>
      <top style="thin">
        <color theme="2" tint="-0.24994659260841701"/>
      </top>
      <bottom style="thin">
        <color theme="2" tint="-0.24994659260841701"/>
      </bottom>
      <diagonal/>
    </border>
    <border>
      <left style="medium">
        <color rgb="FFFFFFFF"/>
      </left>
      <right style="medium">
        <color rgb="FFFFFFFF"/>
      </right>
      <top style="thin">
        <color theme="2" tint="-0.24994659260841701"/>
      </top>
      <bottom style="thin">
        <color theme="2" tint="-0.24994659260841701"/>
      </bottom>
      <diagonal/>
    </border>
    <border>
      <left style="medium">
        <color rgb="FFFFFFFF"/>
      </left>
      <right/>
      <top style="thin">
        <color theme="2" tint="-0.24994659260841701"/>
      </top>
      <bottom style="thin">
        <color theme="2" tint="-0.24994659260841701"/>
      </bottom>
      <diagonal/>
    </border>
    <border>
      <left style="thick">
        <color rgb="FFFFFFFF"/>
      </left>
      <right/>
      <top/>
      <bottom style="thin">
        <color rgb="FFD31D1B"/>
      </bottom>
      <diagonal/>
    </border>
    <border>
      <left style="thick">
        <color rgb="FFFFFFFF"/>
      </left>
      <right style="thick">
        <color rgb="FFFFFFFF"/>
      </right>
      <top/>
      <bottom style="thin">
        <color rgb="FFD31D1B"/>
      </bottom>
      <diagonal/>
    </border>
    <border>
      <left/>
      <right/>
      <top/>
      <bottom style="thin">
        <color rgb="FFD31D1B"/>
      </bottom>
      <diagonal/>
    </border>
    <border>
      <left style="thick">
        <color rgb="FFFFFFFF"/>
      </left>
      <right/>
      <top style="thin">
        <color rgb="FFD31D1B"/>
      </top>
      <bottom style="thin">
        <color rgb="FFFBBF00"/>
      </bottom>
      <diagonal/>
    </border>
    <border>
      <left style="thick">
        <color rgb="FFFFFFFF"/>
      </left>
      <right style="medium">
        <color rgb="FFFFFFFF"/>
      </right>
      <top style="thin">
        <color rgb="FFD31D1B"/>
      </top>
      <bottom style="thin">
        <color rgb="FFFBBF00"/>
      </bottom>
      <diagonal/>
    </border>
    <border>
      <left style="medium">
        <color rgb="FFFFFFFF"/>
      </left>
      <right/>
      <top style="thin">
        <color rgb="FFD31D1B"/>
      </top>
      <bottom style="thin">
        <color rgb="FFFBBF00"/>
      </bottom>
      <diagonal/>
    </border>
    <border>
      <left style="thick">
        <color rgb="FFFFFFFF"/>
      </left>
      <right/>
      <top style="thin">
        <color rgb="FFFBBF00"/>
      </top>
      <bottom style="thin">
        <color rgb="FFFFED00"/>
      </bottom>
      <diagonal/>
    </border>
    <border>
      <left/>
      <right/>
      <top style="thin">
        <color rgb="FFFBBF00"/>
      </top>
      <bottom style="thin">
        <color rgb="FFFFED00"/>
      </bottom>
      <diagonal/>
    </border>
    <border>
      <left style="thick">
        <color rgb="FFFFFFFF"/>
      </left>
      <right/>
      <top style="thin">
        <color rgb="FF78B74A"/>
      </top>
      <bottom style="thin">
        <color rgb="FFD3D4D5"/>
      </bottom>
      <diagonal/>
    </border>
    <border>
      <left style="thick">
        <color rgb="FFFFFFFF"/>
      </left>
      <right style="thick">
        <color rgb="FFFFFFFF"/>
      </right>
      <top style="thin">
        <color rgb="FF78B74A"/>
      </top>
      <bottom style="thin">
        <color rgb="FFD3D4D5"/>
      </bottom>
      <diagonal/>
    </border>
    <border>
      <left/>
      <right/>
      <top/>
      <bottom style="medium">
        <color rgb="FF5A1A63"/>
      </bottom>
      <diagonal/>
    </border>
    <border>
      <left style="thick">
        <color rgb="FFFFFFFF"/>
      </left>
      <right style="thick">
        <color rgb="FFFFFFFF"/>
      </right>
      <top/>
      <bottom style="medium">
        <color rgb="FF5A1A63"/>
      </bottom>
      <diagonal/>
    </border>
    <border>
      <left style="thick">
        <color theme="0"/>
      </left>
      <right style="thick">
        <color theme="0"/>
      </right>
      <top/>
      <bottom style="medium">
        <color rgb="FFFBBF00"/>
      </bottom>
      <diagonal/>
    </border>
    <border>
      <left style="thick">
        <color rgb="FFFFFFFF"/>
      </left>
      <right style="thick">
        <color rgb="FFFFFFFF"/>
      </right>
      <top/>
      <bottom style="medium">
        <color rgb="FFFFED00"/>
      </bottom>
      <diagonal/>
    </border>
    <border>
      <left style="thick">
        <color rgb="FFFFFFFF"/>
      </left>
      <right/>
      <top/>
      <bottom style="medium">
        <color rgb="FFFFED00"/>
      </bottom>
      <diagonal/>
    </border>
    <border>
      <left style="thick">
        <color rgb="FFFFFFFF"/>
      </left>
      <right style="thick">
        <color rgb="FFFFFFFF"/>
      </right>
      <top/>
      <bottom style="medium">
        <color rgb="FFFBF2CA"/>
      </bottom>
      <diagonal/>
    </border>
    <border>
      <left style="thick">
        <color rgb="FFFFFFFF"/>
      </left>
      <right/>
      <top/>
      <bottom style="medium">
        <color rgb="FFFBF2CA"/>
      </bottom>
      <diagonal/>
    </border>
    <border>
      <left style="thick">
        <color rgb="FFFFFFFF"/>
      </left>
      <right style="thick">
        <color rgb="FFFFFFFF"/>
      </right>
      <top/>
      <bottom style="medium">
        <color rgb="FF78B74A"/>
      </bottom>
      <diagonal/>
    </border>
    <border>
      <left style="thick">
        <color theme="0"/>
      </left>
      <right/>
      <top/>
      <bottom style="medium">
        <color rgb="FFFBBF00"/>
      </bottom>
      <diagonal/>
    </border>
    <border>
      <left/>
      <right/>
      <top/>
      <bottom style="thin">
        <color theme="2" tint="-0.2499465926084170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thin">
        <color theme="1"/>
      </right>
      <top style="medium">
        <color theme="1"/>
      </top>
      <bottom style="medium">
        <color theme="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theme="1"/>
      </left>
      <right/>
      <top style="medium">
        <color theme="1"/>
      </top>
      <bottom/>
      <diagonal/>
    </border>
    <border>
      <left/>
      <right/>
      <top style="medium">
        <color theme="1"/>
      </top>
      <bottom/>
      <diagonal/>
    </border>
    <border>
      <left/>
      <right style="thin">
        <color theme="1"/>
      </right>
      <top style="medium">
        <color theme="1"/>
      </top>
      <bottom/>
      <diagonal/>
    </border>
    <border>
      <left/>
      <right/>
      <top/>
      <bottom style="medium">
        <color theme="1"/>
      </bottom>
      <diagonal/>
    </border>
    <border>
      <left style="medium">
        <color theme="1"/>
      </left>
      <right style="thin">
        <color auto="1"/>
      </right>
      <top style="medium">
        <color theme="1"/>
      </top>
      <bottom/>
      <diagonal/>
    </border>
    <border>
      <left style="medium">
        <color auto="1"/>
      </left>
      <right style="thin">
        <color auto="1"/>
      </right>
      <top style="medium">
        <color theme="1"/>
      </top>
      <bottom/>
      <diagonal/>
    </border>
    <border>
      <left style="thin">
        <color auto="1"/>
      </left>
      <right style="thin">
        <color auto="1"/>
      </right>
      <top style="medium">
        <color theme="1"/>
      </top>
      <bottom/>
      <diagonal/>
    </border>
    <border>
      <left style="thin">
        <color auto="1"/>
      </left>
      <right style="medium">
        <color theme="1"/>
      </right>
      <top style="medium">
        <color theme="1"/>
      </top>
      <bottom/>
      <diagonal/>
    </border>
    <border>
      <left style="medium">
        <color theme="1"/>
      </left>
      <right style="thin">
        <color auto="1"/>
      </right>
      <top style="medium">
        <color auto="1"/>
      </top>
      <bottom style="thin">
        <color auto="1"/>
      </bottom>
      <diagonal/>
    </border>
    <border>
      <left style="medium">
        <color theme="1"/>
      </left>
      <right/>
      <top style="medium">
        <color indexed="64"/>
      </top>
      <bottom style="thin">
        <color auto="1"/>
      </bottom>
      <diagonal/>
    </border>
    <border>
      <left style="thin">
        <color theme="1"/>
      </left>
      <right style="thin">
        <color theme="1"/>
      </right>
      <top style="medium">
        <color indexed="64"/>
      </top>
      <bottom style="thin">
        <color theme="1"/>
      </bottom>
      <diagonal/>
    </border>
    <border>
      <left style="thin">
        <color auto="1"/>
      </left>
      <right style="thin">
        <color auto="1"/>
      </right>
      <top style="medium">
        <color auto="1"/>
      </top>
      <bottom style="thin">
        <color auto="1"/>
      </bottom>
      <diagonal/>
    </border>
    <border>
      <left style="thin">
        <color auto="1"/>
      </left>
      <right style="medium">
        <color theme="1"/>
      </right>
      <top style="medium">
        <color auto="1"/>
      </top>
      <bottom/>
      <diagonal/>
    </border>
    <border>
      <left style="medium">
        <color theme="1"/>
      </left>
      <right style="thin">
        <color auto="1"/>
      </right>
      <top style="thin">
        <color auto="1"/>
      </top>
      <bottom style="medium">
        <color auto="1"/>
      </bottom>
      <diagonal/>
    </border>
    <border>
      <left style="medium">
        <color theme="1"/>
      </left>
      <right/>
      <top style="thin">
        <color auto="1"/>
      </top>
      <bottom style="medium">
        <color indexed="64"/>
      </bottom>
      <diagonal/>
    </border>
    <border>
      <left style="thin">
        <color theme="1"/>
      </left>
      <right style="thin">
        <color theme="1"/>
      </right>
      <top style="thin">
        <color theme="1"/>
      </top>
      <bottom style="medium">
        <color indexed="64"/>
      </bottom>
      <diagonal/>
    </border>
    <border>
      <left style="thin">
        <color auto="1"/>
      </left>
      <right style="thin">
        <color auto="1"/>
      </right>
      <top style="thin">
        <color auto="1"/>
      </top>
      <bottom style="medium">
        <color auto="1"/>
      </bottom>
      <diagonal/>
    </border>
    <border>
      <left style="thin">
        <color auto="1"/>
      </left>
      <right style="medium">
        <color theme="1"/>
      </right>
      <top/>
      <bottom style="medium">
        <color auto="1"/>
      </bottom>
      <diagonal/>
    </border>
    <border>
      <left style="medium">
        <color theme="1"/>
      </left>
      <right style="thin">
        <color auto="1"/>
      </right>
      <top style="medium">
        <color auto="1"/>
      </top>
      <bottom/>
      <diagonal/>
    </border>
    <border>
      <left style="medium">
        <color theme="1"/>
      </left>
      <right/>
      <top style="medium">
        <color indexed="64"/>
      </top>
      <bottom/>
      <diagonal/>
    </border>
    <border>
      <left style="thin">
        <color theme="1"/>
      </left>
      <right style="thin">
        <color theme="1"/>
      </right>
      <top style="medium">
        <color indexed="64"/>
      </top>
      <bottom/>
      <diagonal/>
    </border>
    <border>
      <left style="thin">
        <color theme="1"/>
      </left>
      <right style="thin">
        <color theme="1"/>
      </right>
      <top style="thin">
        <color theme="1"/>
      </top>
      <bottom style="thin">
        <color theme="1"/>
      </bottom>
      <diagonal/>
    </border>
    <border>
      <left style="medium">
        <color theme="1"/>
      </left>
      <right style="thin">
        <color theme="1"/>
      </right>
      <top style="medium">
        <color indexed="64"/>
      </top>
      <bottom/>
      <diagonal/>
    </border>
    <border>
      <left style="thin">
        <color auto="1"/>
      </left>
      <right style="medium">
        <color theme="1"/>
      </right>
      <top style="medium">
        <color auto="1"/>
      </top>
      <bottom style="thin">
        <color auto="1"/>
      </bottom>
      <diagonal/>
    </border>
    <border>
      <left style="medium">
        <color theme="1"/>
      </left>
      <right style="thin">
        <color auto="1"/>
      </right>
      <top style="thin">
        <color auto="1"/>
      </top>
      <bottom style="thin">
        <color auto="1"/>
      </bottom>
      <diagonal/>
    </border>
    <border>
      <left style="medium">
        <color theme="1"/>
      </left>
      <right style="thin">
        <color theme="1"/>
      </right>
      <top/>
      <bottom style="thin">
        <color auto="1"/>
      </bottom>
      <diagonal/>
    </border>
    <border>
      <left style="thin">
        <color auto="1"/>
      </left>
      <right style="thin">
        <color auto="1"/>
      </right>
      <top style="thin">
        <color auto="1"/>
      </top>
      <bottom style="thin">
        <color auto="1"/>
      </bottom>
      <diagonal/>
    </border>
    <border>
      <left style="thin">
        <color auto="1"/>
      </left>
      <right style="medium">
        <color theme="1"/>
      </right>
      <top style="thin">
        <color auto="1"/>
      </top>
      <bottom/>
      <diagonal/>
    </border>
    <border>
      <left style="medium">
        <color theme="1"/>
      </left>
      <right/>
      <top style="thin">
        <color auto="1"/>
      </top>
      <bottom style="thin">
        <color auto="1"/>
      </bottom>
      <diagonal/>
    </border>
    <border>
      <left style="thin">
        <color auto="1"/>
      </left>
      <right style="medium">
        <color theme="1"/>
      </right>
      <top/>
      <bottom/>
      <diagonal/>
    </border>
    <border>
      <left style="medium">
        <color theme="1"/>
      </left>
      <right style="thin">
        <color auto="1"/>
      </right>
      <top/>
      <bottom style="thin">
        <color auto="1"/>
      </bottom>
      <diagonal/>
    </border>
    <border>
      <left style="medium">
        <color theme="1"/>
      </left>
      <right/>
      <top/>
      <bottom style="thin">
        <color auto="1"/>
      </bottom>
      <diagonal/>
    </border>
    <border>
      <left style="thin">
        <color theme="1"/>
      </left>
      <right style="thin">
        <color theme="1"/>
      </right>
      <top/>
      <bottom style="thin">
        <color theme="1"/>
      </bottom>
      <diagonal/>
    </border>
    <border>
      <left style="thin">
        <color auto="1"/>
      </left>
      <right style="thin">
        <color auto="1"/>
      </right>
      <top/>
      <bottom style="thin">
        <color auto="1"/>
      </bottom>
      <diagonal/>
    </border>
    <border>
      <left style="thin">
        <color auto="1"/>
      </left>
      <right style="medium">
        <color theme="1"/>
      </right>
      <top/>
      <bottom style="thin">
        <color auto="1"/>
      </bottom>
      <diagonal/>
    </border>
    <border>
      <left style="thin">
        <color auto="1"/>
      </left>
      <right style="medium">
        <color theme="1"/>
      </right>
      <top style="thin">
        <color auto="1"/>
      </top>
      <bottom style="thin">
        <color auto="1"/>
      </bottom>
      <diagonal/>
    </border>
    <border>
      <left style="medium">
        <color theme="1"/>
      </left>
      <right style="thin">
        <color auto="1"/>
      </right>
      <top style="thin">
        <color auto="1"/>
      </top>
      <bottom/>
      <diagonal/>
    </border>
    <border>
      <left style="medium">
        <color theme="1"/>
      </left>
      <right/>
      <top style="thin">
        <color auto="1"/>
      </top>
      <bottom/>
      <diagonal/>
    </border>
    <border>
      <left style="thin">
        <color theme="1"/>
      </left>
      <right style="thin">
        <color theme="1"/>
      </right>
      <top style="thin">
        <color theme="1"/>
      </top>
      <bottom/>
      <diagonal/>
    </border>
    <border>
      <left style="thin">
        <color auto="1"/>
      </left>
      <right style="thin">
        <color auto="1"/>
      </right>
      <top style="thin">
        <color auto="1"/>
      </top>
      <bottom/>
      <diagonal/>
    </border>
    <border>
      <left style="medium">
        <color theme="1"/>
      </left>
      <right style="thin">
        <color theme="1"/>
      </right>
      <top/>
      <bottom/>
      <diagonal/>
    </border>
    <border>
      <left style="medium">
        <color theme="1"/>
      </left>
      <right style="thin">
        <color theme="1"/>
      </right>
      <top/>
      <bottom style="medium">
        <color indexed="64"/>
      </bottom>
      <diagonal/>
    </border>
    <border>
      <left style="thin">
        <color auto="1"/>
      </left>
      <right style="medium">
        <color theme="1"/>
      </right>
      <top style="thin">
        <color auto="1"/>
      </top>
      <bottom style="medium">
        <color auto="1"/>
      </bottom>
      <diagonal/>
    </border>
    <border>
      <left style="medium">
        <color theme="1"/>
      </left>
      <right style="thin">
        <color auto="1"/>
      </right>
      <top style="medium">
        <color auto="1"/>
      </top>
      <bottom style="medium">
        <color theme="1"/>
      </bottom>
      <diagonal/>
    </border>
    <border>
      <left style="medium">
        <color theme="1"/>
      </left>
      <right/>
      <top style="medium">
        <color indexed="64"/>
      </top>
      <bottom style="medium">
        <color theme="1"/>
      </bottom>
      <diagonal/>
    </border>
    <border>
      <left style="thin">
        <color theme="1"/>
      </left>
      <right style="thin">
        <color theme="1"/>
      </right>
      <top style="medium">
        <color indexed="64"/>
      </top>
      <bottom style="medium">
        <color theme="1"/>
      </bottom>
      <diagonal/>
    </border>
    <border>
      <left style="thin">
        <color auto="1"/>
      </left>
      <right style="thin">
        <color auto="1"/>
      </right>
      <top style="medium">
        <color auto="1"/>
      </top>
      <bottom style="medium">
        <color theme="1"/>
      </bottom>
      <diagonal/>
    </border>
    <border>
      <left style="thin">
        <color auto="1"/>
      </left>
      <right style="medium">
        <color theme="1"/>
      </right>
      <top style="medium">
        <color auto="1"/>
      </top>
      <bottom style="medium">
        <color theme="1"/>
      </bottom>
      <diagonal/>
    </border>
    <border>
      <left style="thick">
        <color theme="1"/>
      </left>
      <right style="thin">
        <color rgb="FF5B5B5B"/>
      </right>
      <top style="thick">
        <color theme="1"/>
      </top>
      <bottom/>
      <diagonal/>
    </border>
    <border>
      <left style="thin">
        <color rgb="FF5B5B5B"/>
      </left>
      <right style="thick">
        <color theme="1"/>
      </right>
      <top style="thick">
        <color theme="1"/>
      </top>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diagonal/>
    </border>
    <border>
      <left style="thick">
        <color theme="1"/>
      </left>
      <right style="thin">
        <color rgb="FF5B5B5B"/>
      </right>
      <top/>
      <bottom style="medium">
        <color theme="1"/>
      </bottom>
      <diagonal/>
    </border>
    <border>
      <left style="thin">
        <color rgb="FF5B5B5B"/>
      </left>
      <right style="thick">
        <color theme="1"/>
      </right>
      <top/>
      <bottom style="medium">
        <color theme="1"/>
      </bottom>
      <diagonal/>
    </border>
    <border>
      <left style="medium">
        <color indexed="64"/>
      </left>
      <right/>
      <top style="thin">
        <color auto="1"/>
      </top>
      <bottom style="medium">
        <color indexed="64"/>
      </bottom>
      <diagonal/>
    </border>
    <border>
      <left style="thick">
        <color theme="1"/>
      </left>
      <right style="thin">
        <color rgb="FF5B5B5B"/>
      </right>
      <top style="medium">
        <color theme="1"/>
      </top>
      <bottom style="thin">
        <color rgb="FF5B5B5B"/>
      </bottom>
      <diagonal/>
    </border>
    <border>
      <left style="thin">
        <color rgb="FF5B5B5B"/>
      </left>
      <right style="thick">
        <color theme="1"/>
      </right>
      <top style="medium">
        <color theme="1"/>
      </top>
      <bottom style="thin">
        <color rgb="FF5B5B5B"/>
      </bottom>
      <diagonal/>
    </border>
    <border>
      <left style="thick">
        <color theme="1"/>
      </left>
      <right style="thin">
        <color rgb="FF5B5B5B"/>
      </right>
      <top style="thin">
        <color rgb="FF5B5B5B"/>
      </top>
      <bottom style="thin">
        <color rgb="FF5B5B5B"/>
      </bottom>
      <diagonal/>
    </border>
    <border>
      <left style="thin">
        <color rgb="FF5B5B5B"/>
      </left>
      <right style="thick">
        <color theme="1"/>
      </right>
      <top style="thin">
        <color rgb="FF5B5B5B"/>
      </top>
      <bottom style="thin">
        <color rgb="FF5B5B5B"/>
      </bottom>
      <diagonal/>
    </border>
    <border>
      <left style="thick">
        <color theme="1"/>
      </left>
      <right style="thin">
        <color rgb="FF5B5B5B"/>
      </right>
      <top style="thin">
        <color rgb="FF5B5B5B"/>
      </top>
      <bottom style="medium">
        <color theme="1"/>
      </bottom>
      <diagonal/>
    </border>
    <border>
      <left style="thin">
        <color rgb="FF5B5B5B"/>
      </left>
      <right style="thick">
        <color theme="1"/>
      </right>
      <top style="thin">
        <color rgb="FF5B5B5B"/>
      </top>
      <bottom style="medium">
        <color theme="1"/>
      </bottom>
      <diagonal/>
    </border>
    <border>
      <left style="thick">
        <color theme="1"/>
      </left>
      <right style="thin">
        <color rgb="FF5B5B5B"/>
      </right>
      <top style="medium">
        <color theme="1"/>
      </top>
      <bottom style="medium">
        <color theme="1"/>
      </bottom>
      <diagonal/>
    </border>
    <border>
      <left style="thin">
        <color rgb="FF5B5B5B"/>
      </left>
      <right style="thick">
        <color theme="1"/>
      </right>
      <top style="medium">
        <color theme="1"/>
      </top>
      <bottom style="medium">
        <color theme="1"/>
      </bottom>
      <diagonal/>
    </border>
    <border>
      <left style="thick">
        <color theme="1"/>
      </left>
      <right style="thin">
        <color rgb="FF5B5B5B"/>
      </right>
      <top style="thin">
        <color rgb="FF5B5B5B"/>
      </top>
      <bottom style="thick">
        <color theme="1"/>
      </bottom>
      <diagonal/>
    </border>
    <border>
      <left style="thin">
        <color rgb="FF5B5B5B"/>
      </left>
      <right style="thick">
        <color theme="1"/>
      </right>
      <top style="thin">
        <color rgb="FF5B5B5B"/>
      </top>
      <bottom style="thick">
        <color theme="1"/>
      </bottom>
      <diagonal/>
    </border>
    <border>
      <left style="thick">
        <color theme="1"/>
      </left>
      <right style="thin">
        <color theme="1"/>
      </right>
      <top style="thin">
        <color theme="1"/>
      </top>
      <bottom style="thin">
        <color theme="1"/>
      </bottom>
      <diagonal/>
    </border>
    <border>
      <left style="thin">
        <color theme="1"/>
      </left>
      <right style="thick">
        <color theme="1"/>
      </right>
      <top style="thin">
        <color theme="1"/>
      </top>
      <bottom style="thin">
        <color theme="1"/>
      </bottom>
      <diagonal/>
    </border>
    <border>
      <left style="thick">
        <color theme="1"/>
      </left>
      <right style="thin">
        <color theme="1"/>
      </right>
      <top style="thin">
        <color theme="1"/>
      </top>
      <bottom style="thick">
        <color theme="1"/>
      </bottom>
      <diagonal/>
    </border>
    <border>
      <left style="thin">
        <color theme="1"/>
      </left>
      <right style="thick">
        <color theme="1"/>
      </right>
      <top style="thin">
        <color theme="1"/>
      </top>
      <bottom style="thick">
        <color theme="1"/>
      </bottom>
      <diagonal/>
    </border>
    <border>
      <left/>
      <right style="thick">
        <color theme="1"/>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style="thin">
        <color auto="1"/>
      </right>
      <top style="thin">
        <color auto="1"/>
      </top>
      <bottom style="thin">
        <color auto="1"/>
      </bottom>
      <diagonal/>
    </border>
    <border>
      <left/>
      <right style="medium">
        <color indexed="64"/>
      </right>
      <top style="thin">
        <color rgb="FF5B5B5B"/>
      </top>
      <bottom style="thin">
        <color rgb="FF5B5B5B"/>
      </bottom>
      <diagonal/>
    </border>
    <border>
      <left style="medium">
        <color indexed="64"/>
      </left>
      <right style="medium">
        <color indexed="64"/>
      </right>
      <top style="medium">
        <color indexed="64"/>
      </top>
      <bottom style="thin">
        <color auto="1"/>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style="thin">
        <color auto="1"/>
      </right>
      <top style="thin">
        <color auto="1"/>
      </top>
      <bottom style="medium">
        <color auto="1"/>
      </bottom>
      <diagonal/>
    </border>
    <border>
      <left/>
      <right style="medium">
        <color indexed="64"/>
      </right>
      <top style="thin">
        <color rgb="FF5B5B5B"/>
      </top>
      <bottom style="medium">
        <color indexed="64"/>
      </bottom>
      <diagonal/>
    </border>
    <border>
      <left style="medium">
        <color indexed="64"/>
      </left>
      <right style="medium">
        <color indexed="64"/>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1"/>
      </bottom>
      <diagonal/>
    </border>
    <border>
      <left style="medium">
        <color indexed="64"/>
      </left>
      <right style="medium">
        <color indexed="64"/>
      </right>
      <top style="medium">
        <color indexed="64"/>
      </top>
      <bottom style="thin">
        <color theme="1"/>
      </bottom>
      <diagonal/>
    </border>
    <border>
      <left style="medium">
        <color indexed="64"/>
      </left>
      <right style="medium">
        <color indexed="64"/>
      </right>
      <top style="thin">
        <color theme="1"/>
      </top>
      <bottom style="thin">
        <color theme="1"/>
      </bottom>
      <diagonal/>
    </border>
    <border>
      <left style="medium">
        <color indexed="64"/>
      </left>
      <right style="medium">
        <color indexed="64"/>
      </right>
      <top style="thin">
        <color theme="1"/>
      </top>
      <bottom style="medium">
        <color indexed="64"/>
      </bottom>
      <diagonal/>
    </border>
    <border>
      <left style="medium">
        <color indexed="64"/>
      </left>
      <right style="medium">
        <color indexed="64"/>
      </right>
      <top style="thin">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bottom/>
      <diagonal/>
    </border>
    <border>
      <left style="thin">
        <color auto="1"/>
      </left>
      <right style="medium">
        <color auto="1"/>
      </right>
      <top/>
      <bottom/>
      <diagonal/>
    </border>
    <border>
      <left style="thick">
        <color rgb="FFFFFFFF"/>
      </left>
      <right style="thick">
        <color rgb="FFFFFFFF"/>
      </right>
      <top/>
      <bottom style="thin">
        <color rgb="FF78B74A"/>
      </bottom>
      <diagonal/>
    </border>
    <border>
      <left style="thick">
        <color rgb="FFFFFFFF"/>
      </left>
      <right style="thick">
        <color rgb="FFFFFFFF"/>
      </right>
      <top style="thin">
        <color rgb="FFFFED00"/>
      </top>
      <bottom style="medium">
        <color rgb="FFFBF2CA"/>
      </bottom>
      <diagonal/>
    </border>
    <border>
      <left style="thick">
        <color rgb="FFFFFFFF"/>
      </left>
      <right/>
      <top style="thin">
        <color rgb="FFFFED00"/>
      </top>
      <bottom style="medium">
        <color rgb="FFFBF2CA"/>
      </bottom>
      <diagonal/>
    </border>
    <border>
      <left style="medium">
        <color theme="1"/>
      </left>
      <right/>
      <top/>
      <bottom/>
      <diagonal/>
    </border>
    <border>
      <left/>
      <right style="thin">
        <color theme="1"/>
      </right>
      <top/>
      <bottom/>
      <diagonal/>
    </border>
    <border>
      <left/>
      <right/>
      <top style="medium">
        <color auto="1"/>
      </top>
      <bottom/>
      <diagonal/>
    </border>
    <border>
      <left/>
      <right style="thin">
        <color theme="1"/>
      </right>
      <top style="medium">
        <color auto="1"/>
      </top>
      <bottom/>
      <diagonal/>
    </border>
    <border>
      <left/>
      <right/>
      <top style="medium">
        <color theme="0"/>
      </top>
      <bottom/>
      <diagonal/>
    </border>
    <border>
      <left style="medium">
        <color theme="0"/>
      </left>
      <right style="medium">
        <color theme="0"/>
      </right>
      <top style="medium">
        <color theme="0"/>
      </top>
      <bottom/>
      <diagonal/>
    </border>
    <border>
      <left/>
      <right/>
      <top style="thin">
        <color theme="0"/>
      </top>
      <bottom/>
      <diagonal/>
    </border>
    <border>
      <left style="medium">
        <color theme="0"/>
      </left>
      <right style="medium">
        <color theme="0"/>
      </right>
      <top style="thin">
        <color theme="0"/>
      </top>
      <bottom/>
      <diagonal/>
    </border>
    <border>
      <left style="medium">
        <color rgb="FFD3D4D5"/>
      </left>
      <right/>
      <top style="medium">
        <color rgb="FFD3D4D5"/>
      </top>
      <bottom style="medium">
        <color rgb="FFD3D4D5"/>
      </bottom>
      <diagonal/>
    </border>
    <border>
      <left/>
      <right/>
      <top style="medium">
        <color rgb="FFD3D4D5"/>
      </top>
      <bottom style="medium">
        <color rgb="FFD3D4D5"/>
      </bottom>
      <diagonal/>
    </border>
    <border>
      <left/>
      <right style="medium">
        <color rgb="FFD3D4D5"/>
      </right>
      <top style="medium">
        <color rgb="FFD3D4D5"/>
      </top>
      <bottom style="medium">
        <color rgb="FFD3D4D5"/>
      </bottom>
      <diagonal/>
    </border>
    <border>
      <left style="thin">
        <color theme="1"/>
      </left>
      <right/>
      <top/>
      <bottom style="thin">
        <color theme="1"/>
      </bottom>
      <diagonal/>
    </border>
    <border>
      <left style="medium">
        <color theme="0"/>
      </left>
      <right style="medium">
        <color theme="0"/>
      </right>
      <top/>
      <bottom style="medium">
        <color theme="0"/>
      </bottom>
      <diagonal/>
    </border>
    <border>
      <left/>
      <right/>
      <top/>
      <bottom style="medium">
        <color theme="0"/>
      </bottom>
      <diagonal/>
    </border>
    <border>
      <left style="thin">
        <color theme="0"/>
      </left>
      <right/>
      <top/>
      <bottom style="thin">
        <color theme="0"/>
      </bottom>
      <diagonal/>
    </border>
    <border>
      <left/>
      <right style="medium">
        <color theme="0"/>
      </right>
      <top/>
      <bottom style="thin">
        <color theme="0"/>
      </bottom>
      <diagonal/>
    </border>
    <border>
      <left/>
      <right style="thin">
        <color auto="1"/>
      </right>
      <top/>
      <bottom style="thin">
        <color auto="1"/>
      </bottom>
      <diagonal/>
    </border>
    <border>
      <left style="thin">
        <color theme="1"/>
      </left>
      <right/>
      <top style="thin">
        <color theme="1"/>
      </top>
      <bottom style="thin">
        <color theme="1"/>
      </bottom>
      <diagonal/>
    </border>
    <border>
      <left style="thin">
        <color theme="0"/>
      </left>
      <right/>
      <top style="thin">
        <color theme="0"/>
      </top>
      <bottom style="thin">
        <color theme="0"/>
      </bottom>
      <diagonal/>
    </border>
    <border>
      <left/>
      <right style="medium">
        <color theme="0"/>
      </right>
      <top style="thin">
        <color theme="0"/>
      </top>
      <bottom style="thin">
        <color theme="0"/>
      </bottom>
      <diagonal/>
    </border>
    <border>
      <left/>
      <right style="thin">
        <color auto="1"/>
      </right>
      <top/>
      <bottom/>
      <diagonal/>
    </border>
    <border>
      <left style="thin">
        <color theme="0"/>
      </left>
      <right/>
      <top style="thin">
        <color theme="0"/>
      </top>
      <bottom style="medium">
        <color theme="0"/>
      </bottom>
      <diagonal/>
    </border>
    <border>
      <left/>
      <right style="medium">
        <color theme="0"/>
      </right>
      <top style="thin">
        <color theme="0"/>
      </top>
      <bottom style="medium">
        <color theme="0"/>
      </bottom>
      <diagonal/>
    </border>
    <border>
      <left/>
      <right style="thin">
        <color auto="1"/>
      </right>
      <top style="thin">
        <color auto="1"/>
      </top>
      <bottom/>
      <diagonal/>
    </border>
    <border>
      <left style="medium">
        <color theme="0"/>
      </left>
      <right/>
      <top style="medium">
        <color theme="0"/>
      </top>
      <bottom/>
      <diagonal/>
    </border>
    <border>
      <left style="thin">
        <color theme="0"/>
      </left>
      <right/>
      <top style="medium">
        <color theme="0"/>
      </top>
      <bottom style="thin">
        <color theme="0"/>
      </bottom>
      <diagonal/>
    </border>
    <border>
      <left/>
      <right/>
      <top style="medium">
        <color theme="0"/>
      </top>
      <bottom style="thin">
        <color theme="0"/>
      </bottom>
      <diagonal/>
    </border>
    <border>
      <left style="medium">
        <color theme="0"/>
      </left>
      <right style="medium">
        <color theme="0"/>
      </right>
      <top/>
      <bottom/>
      <diagonal/>
    </border>
    <border>
      <left style="medium">
        <color theme="0"/>
      </left>
      <right/>
      <top/>
      <bottom/>
      <diagonal/>
    </border>
    <border>
      <left/>
      <right/>
      <top style="thin">
        <color theme="0"/>
      </top>
      <bottom style="thin">
        <color theme="0"/>
      </bottom>
      <diagonal/>
    </border>
    <border>
      <left style="thin">
        <color auto="1"/>
      </left>
      <right/>
      <top/>
      <bottom/>
      <diagonal/>
    </border>
    <border>
      <left/>
      <right style="medium">
        <color theme="0"/>
      </right>
      <top style="medium">
        <color theme="0"/>
      </top>
      <bottom/>
      <diagonal/>
    </border>
    <border>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thin">
        <color theme="1"/>
      </left>
      <right style="thin">
        <color theme="1"/>
      </right>
      <top/>
      <bottom/>
      <diagonal/>
    </border>
    <border>
      <left style="thin">
        <color theme="1"/>
      </left>
      <right style="medium">
        <color theme="1"/>
      </right>
      <top/>
      <bottom/>
      <diagonal/>
    </border>
    <border>
      <left style="thin">
        <color theme="1"/>
      </left>
      <right style="thin">
        <color theme="1"/>
      </right>
      <top style="medium">
        <color theme="1"/>
      </top>
      <bottom/>
      <diagonal/>
    </border>
    <border>
      <left style="thin">
        <color theme="1"/>
      </left>
      <right style="thin">
        <color theme="1"/>
      </right>
      <top/>
      <bottom style="medium">
        <color theme="1"/>
      </bottom>
      <diagonal/>
    </border>
    <border>
      <left style="thin">
        <color theme="1"/>
      </left>
      <right style="medium">
        <color theme="1"/>
      </right>
      <top style="thin">
        <color theme="1"/>
      </top>
      <bottom/>
      <diagonal/>
    </border>
    <border>
      <left style="medium">
        <color theme="0"/>
      </left>
      <right style="thin">
        <color theme="0"/>
      </right>
      <top style="medium">
        <color theme="0"/>
      </top>
      <bottom/>
      <diagonal/>
    </border>
    <border>
      <left style="medium">
        <color theme="0"/>
      </left>
      <right style="thin">
        <color theme="0"/>
      </right>
      <top/>
      <bottom/>
      <diagonal/>
    </border>
    <border>
      <left style="medium">
        <color theme="0"/>
      </left>
      <right style="thin">
        <color theme="0"/>
      </right>
      <top/>
      <bottom style="medium">
        <color theme="0"/>
      </bottom>
      <diagonal/>
    </border>
    <border>
      <left style="thin">
        <color theme="0"/>
      </left>
      <right/>
      <top style="thin">
        <color theme="0"/>
      </top>
      <bottom/>
      <diagonal/>
    </border>
    <border>
      <left/>
      <right style="thin">
        <color theme="1"/>
      </right>
      <top style="thin">
        <color theme="1"/>
      </top>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style="thin">
        <color theme="0"/>
      </right>
      <top/>
      <bottom style="thick">
        <color theme="1" tint="0.499984740745262"/>
      </bottom>
      <diagonal/>
    </border>
    <border>
      <left style="thin">
        <color theme="0"/>
      </left>
      <right style="thin">
        <color theme="0"/>
      </right>
      <top style="thin">
        <color theme="0"/>
      </top>
      <bottom/>
      <diagonal/>
    </border>
    <border>
      <left/>
      <right style="thin">
        <color theme="0"/>
      </right>
      <top style="thin">
        <color theme="0"/>
      </top>
      <bottom/>
      <diagonal/>
    </border>
    <border>
      <left/>
      <right style="thin">
        <color theme="0"/>
      </right>
      <top/>
      <bottom/>
      <diagonal/>
    </border>
    <border>
      <left style="thin">
        <color theme="0"/>
      </left>
      <right/>
      <top/>
      <bottom/>
      <diagonal/>
    </border>
    <border>
      <left style="medium">
        <color theme="0"/>
      </left>
      <right style="thin">
        <color theme="0"/>
      </right>
      <top style="thin">
        <color theme="0"/>
      </top>
      <bottom/>
      <diagonal/>
    </border>
    <border>
      <left style="medium">
        <color theme="0"/>
      </left>
      <right style="thin">
        <color theme="0"/>
      </right>
      <top/>
      <bottom style="thin">
        <color theme="1" tint="0.499984740745262"/>
      </bottom>
      <diagonal/>
    </border>
    <border>
      <left style="medium">
        <color indexed="64"/>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medium">
        <color indexed="64"/>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medium">
        <color indexed="64"/>
      </left>
      <right style="thin">
        <color theme="1"/>
      </right>
      <top style="thin">
        <color theme="1"/>
      </top>
      <bottom style="medium">
        <color indexed="64"/>
      </bottom>
      <diagonal/>
    </border>
    <border>
      <left style="thin">
        <color theme="1"/>
      </left>
      <right style="thin">
        <color theme="1"/>
      </right>
      <top/>
      <bottom style="medium">
        <color indexed="64"/>
      </bottom>
      <diagonal/>
    </border>
    <border>
      <left style="thin">
        <color theme="1"/>
      </left>
      <right style="medium">
        <color indexed="64"/>
      </right>
      <top style="thin">
        <color theme="1"/>
      </top>
      <bottom style="medium">
        <color indexed="64"/>
      </bottom>
      <diagonal/>
    </border>
    <border>
      <left/>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indexed="64"/>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top style="thin">
        <color auto="1"/>
      </top>
      <bottom style="medium">
        <color theme="1"/>
      </bottom>
      <diagonal/>
    </border>
    <border>
      <left style="medium">
        <color theme="1"/>
      </left>
      <right style="thin">
        <color theme="1"/>
      </right>
      <top style="medium">
        <color theme="1"/>
      </top>
      <bottom/>
      <diagonal/>
    </border>
    <border>
      <left style="thin">
        <color theme="1"/>
      </left>
      <right/>
      <top style="medium">
        <color theme="1"/>
      </top>
      <bottom/>
      <diagonal/>
    </border>
    <border>
      <left style="thin">
        <color theme="1"/>
      </left>
      <right style="medium">
        <color theme="1"/>
      </right>
      <top style="medium">
        <color theme="1"/>
      </top>
      <bottom/>
      <diagonal/>
    </border>
    <border>
      <left style="thin">
        <color auto="1"/>
      </left>
      <right/>
      <top style="medium">
        <color auto="1"/>
      </top>
      <bottom style="thin">
        <color auto="1"/>
      </bottom>
      <diagonal/>
    </border>
    <border>
      <left style="medium">
        <color theme="1"/>
      </left>
      <right style="medium">
        <color theme="1"/>
      </right>
      <top style="medium">
        <color theme="1"/>
      </top>
      <bottom/>
      <diagonal/>
    </border>
    <border>
      <left style="medium">
        <color auto="1"/>
      </left>
      <right style="medium">
        <color auto="1"/>
      </right>
      <top/>
      <bottom style="thin">
        <color auto="1"/>
      </bottom>
      <diagonal/>
    </border>
    <border>
      <left/>
      <right style="medium">
        <color auto="1"/>
      </right>
      <top/>
      <bottom style="thin">
        <color auto="1"/>
      </bottom>
      <diagonal/>
    </border>
    <border>
      <left style="medium">
        <color theme="1"/>
      </left>
      <right style="medium">
        <color theme="1"/>
      </right>
      <top/>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right style="medium">
        <color auto="1"/>
      </right>
      <top/>
      <bottom/>
      <diagonal/>
    </border>
    <border>
      <left style="thin">
        <color auto="1"/>
      </left>
      <right/>
      <top style="medium">
        <color indexed="64"/>
      </top>
      <bottom style="medium">
        <color indexed="64"/>
      </bottom>
      <diagonal/>
    </border>
    <border>
      <left/>
      <right style="medium">
        <color auto="1"/>
      </right>
      <top style="thin">
        <color auto="1"/>
      </top>
      <bottom/>
      <diagonal/>
    </border>
    <border>
      <left style="medium">
        <color theme="1"/>
      </left>
      <right style="medium">
        <color theme="1"/>
      </right>
      <top/>
      <bottom style="medium">
        <color auto="1"/>
      </bottom>
      <diagonal/>
    </border>
    <border>
      <left style="thin">
        <color auto="1"/>
      </left>
      <right/>
      <top style="thin">
        <color auto="1"/>
      </top>
      <bottom style="medium">
        <color indexed="64"/>
      </bottom>
      <diagonal/>
    </border>
    <border>
      <left/>
      <right style="medium">
        <color theme="0"/>
      </right>
      <top style="medium">
        <color theme="0"/>
      </top>
      <bottom style="thin">
        <color theme="0"/>
      </bottom>
      <diagonal/>
    </border>
    <border>
      <left style="thin">
        <color theme="0"/>
      </left>
      <right/>
      <top/>
      <bottom style="thick">
        <color theme="1" tint="0.499984740745262"/>
      </bottom>
      <diagonal/>
    </border>
    <border>
      <left style="thin">
        <color theme="0"/>
      </left>
      <right style="medium">
        <color theme="0"/>
      </right>
      <top style="thin">
        <color theme="0"/>
      </top>
      <bottom/>
      <diagonal/>
    </border>
    <border>
      <left style="medium">
        <color theme="0"/>
      </left>
      <right style="thin">
        <color theme="0"/>
      </right>
      <top/>
      <bottom style="medium">
        <color theme="0" tint="-0.24994659260841701"/>
      </bottom>
      <diagonal/>
    </border>
    <border>
      <left style="thin">
        <color theme="0"/>
      </left>
      <right style="medium">
        <color theme="0"/>
      </right>
      <top/>
      <bottom style="medium">
        <color theme="0" tint="-0.24994659260841701"/>
      </bottom>
      <diagonal/>
    </border>
    <border>
      <left style="thin">
        <color rgb="FFD3D4D5"/>
      </left>
      <right style="medium">
        <color theme="0"/>
      </right>
      <top style="medium">
        <color theme="0" tint="-0.24994659260841701"/>
      </top>
      <bottom style="medium">
        <color theme="0" tint="-0.24994659260841701"/>
      </bottom>
      <diagonal/>
    </border>
    <border>
      <left style="dotted">
        <color theme="0"/>
      </left>
      <right style="dotted">
        <color theme="0"/>
      </right>
      <top style="medium">
        <color theme="0"/>
      </top>
      <bottom/>
      <diagonal/>
    </border>
    <border>
      <left style="dotted">
        <color theme="0"/>
      </left>
      <right/>
      <top style="medium">
        <color theme="0"/>
      </top>
      <bottom/>
      <diagonal/>
    </border>
    <border>
      <left style="dotted">
        <color theme="0"/>
      </left>
      <right style="dotted">
        <color theme="0"/>
      </right>
      <top/>
      <bottom/>
      <diagonal/>
    </border>
    <border>
      <left style="dotted">
        <color theme="0"/>
      </left>
      <right/>
      <top/>
      <bottom/>
      <diagonal/>
    </border>
    <border>
      <left style="hair">
        <color theme="0"/>
      </left>
      <right style="medium">
        <color theme="0"/>
      </right>
      <top style="thin">
        <color theme="0"/>
      </top>
      <bottom/>
      <diagonal/>
    </border>
    <border>
      <left style="hair">
        <color theme="0"/>
      </left>
      <right style="medium">
        <color theme="0"/>
      </right>
      <top/>
      <bottom style="thick">
        <color theme="1" tint="0.499984740745262"/>
      </bottom>
      <diagonal/>
    </border>
    <border>
      <left style="medium">
        <color theme="0"/>
      </left>
      <right style="thin">
        <color theme="0"/>
      </right>
      <top/>
      <bottom style="thick">
        <color theme="1" tint="0.499984740745262"/>
      </bottom>
      <diagonal/>
    </border>
    <border>
      <left/>
      <right/>
      <top/>
      <bottom style="thick">
        <color theme="1" tint="0.499984740745262"/>
      </bottom>
      <diagonal/>
    </border>
    <border>
      <left style="medium">
        <color theme="0"/>
      </left>
      <right style="medium">
        <color theme="0"/>
      </right>
      <top/>
      <bottom style="thick">
        <color theme="1" tint="0.499984740745262"/>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thick">
        <color theme="0"/>
      </left>
      <right style="dotted">
        <color theme="0"/>
      </right>
      <top style="medium">
        <color theme="0"/>
      </top>
      <bottom/>
      <diagonal/>
    </border>
    <border>
      <left style="thick">
        <color theme="0"/>
      </left>
      <right style="thick">
        <color theme="0"/>
      </right>
      <top style="medium">
        <color theme="0"/>
      </top>
      <bottom/>
      <diagonal/>
    </border>
    <border>
      <left/>
      <right style="dotted">
        <color theme="0"/>
      </right>
      <top style="medium">
        <color theme="0"/>
      </top>
      <bottom/>
      <diagonal/>
    </border>
    <border>
      <left style="thick">
        <color theme="0"/>
      </left>
      <right style="dotted">
        <color theme="0"/>
      </right>
      <top/>
      <bottom style="thin">
        <color theme="1" tint="0.499984740745262"/>
      </bottom>
      <diagonal/>
    </border>
    <border>
      <left style="thick">
        <color theme="0"/>
      </left>
      <right style="thick">
        <color theme="0"/>
      </right>
      <top/>
      <bottom style="thin">
        <color theme="1" tint="0.499984740745262"/>
      </bottom>
      <diagonal/>
    </border>
    <border>
      <left/>
      <right style="dotted">
        <color theme="0"/>
      </right>
      <top/>
      <bottom/>
      <diagonal/>
    </border>
    <border>
      <left style="thin">
        <color theme="1"/>
      </left>
      <right style="thin">
        <color theme="2"/>
      </right>
      <top style="thin">
        <color theme="1" tint="0.499984740745262"/>
      </top>
      <bottom style="thin">
        <color theme="1" tint="0.499984740745262"/>
      </bottom>
      <diagonal/>
    </border>
    <border>
      <left style="thin">
        <color theme="2"/>
      </left>
      <right style="thin">
        <color theme="2"/>
      </right>
      <top style="thin">
        <color theme="1" tint="0.499984740745262"/>
      </top>
      <bottom style="thin">
        <color theme="1" tint="0.499984740745262"/>
      </bottom>
      <diagonal/>
    </border>
    <border>
      <left style="thin">
        <color theme="2"/>
      </left>
      <right style="thin">
        <color theme="1"/>
      </right>
      <top style="thin">
        <color theme="1" tint="0.499984740745262"/>
      </top>
      <bottom style="thin">
        <color theme="1" tint="0.499984740745262"/>
      </bottom>
      <diagonal/>
    </border>
    <border>
      <left style="thick">
        <color rgb="FFFFFFFF"/>
      </left>
      <right style="thick">
        <color rgb="FFFFFFFF"/>
      </right>
      <top/>
      <bottom style="medium">
        <color rgb="FFD3001B"/>
      </bottom>
      <diagonal/>
    </border>
    <border>
      <left style="thick">
        <color rgb="FFFFFFFF"/>
      </left>
      <right/>
      <top/>
      <bottom style="medium">
        <color rgb="FFD3001B"/>
      </bottom>
      <diagonal/>
    </border>
    <border>
      <left style="thin">
        <color theme="0"/>
      </left>
      <right style="thin">
        <color theme="0"/>
      </right>
      <top/>
      <bottom style="thin">
        <color theme="0"/>
      </bottom>
      <diagonal/>
    </border>
    <border>
      <left/>
      <right/>
      <top/>
      <bottom style="medium">
        <color rgb="FF78B74A"/>
      </bottom>
      <diagonal/>
    </border>
    <border>
      <left style="thin">
        <color theme="0"/>
      </left>
      <right style="thin">
        <color theme="0"/>
      </right>
      <top style="thin">
        <color theme="0"/>
      </top>
      <bottom style="medium">
        <color rgb="FF78B74A"/>
      </bottom>
      <diagonal/>
    </border>
    <border>
      <left/>
      <right/>
      <top/>
      <bottom style="medium">
        <color rgb="FFD3D4D5"/>
      </bottom>
      <diagonal/>
    </border>
    <border>
      <left style="thick">
        <color rgb="FFFFFFFF"/>
      </left>
      <right style="thick">
        <color rgb="FFFFFFFF"/>
      </right>
      <top/>
      <bottom style="medium">
        <color rgb="FFD3D4D5"/>
      </bottom>
      <diagonal/>
    </border>
    <border>
      <left style="thin">
        <color theme="0"/>
      </left>
      <right style="thin">
        <color theme="0"/>
      </right>
      <top/>
      <bottom style="medium">
        <color rgb="FFD3D4D5"/>
      </bottom>
      <diagonal/>
    </border>
    <border>
      <left/>
      <right/>
      <top/>
      <bottom style="medium">
        <color rgb="FF929292"/>
      </bottom>
      <diagonal/>
    </border>
  </borders>
  <cellStyleXfs count="21">
    <xf numFmtId="0" fontId="0" fillId="0" borderId="0"/>
    <xf numFmtId="0" fontId="6" fillId="0" borderId="0"/>
    <xf numFmtId="0" fontId="7" fillId="0" borderId="0"/>
    <xf numFmtId="9" fontId="7" fillId="0" borderId="0" applyFont="0" applyFill="0" applyBorder="0" applyAlignment="0" applyProtection="0"/>
    <xf numFmtId="0" fontId="68" fillId="0" borderId="0" applyNumberFormat="0" applyFill="0" applyBorder="0" applyAlignment="0" applyProtection="0"/>
    <xf numFmtId="0" fontId="5" fillId="0" borderId="0"/>
    <xf numFmtId="0" fontId="4" fillId="0" borderId="0"/>
    <xf numFmtId="0" fontId="3" fillId="0" borderId="0"/>
    <xf numFmtId="0" fontId="21" fillId="0" borderId="0"/>
    <xf numFmtId="0" fontId="21" fillId="0" borderId="0"/>
    <xf numFmtId="0" fontId="21" fillId="0" borderId="0"/>
    <xf numFmtId="43" fontId="21" fillId="0" borderId="0" applyFont="0" applyFill="0" applyBorder="0" applyAlignment="0" applyProtection="0"/>
    <xf numFmtId="9" fontId="21" fillId="0" borderId="0" applyFont="0" applyFill="0" applyBorder="0" applyAlignment="0" applyProtection="0"/>
    <xf numFmtId="0" fontId="68" fillId="0" borderId="0" applyNumberFormat="0" applyFill="0" applyBorder="0" applyAlignment="0" applyProtection="0"/>
    <xf numFmtId="0" fontId="2" fillId="0" borderId="0"/>
    <xf numFmtId="0" fontId="2" fillId="0" borderId="0"/>
    <xf numFmtId="0" fontId="21" fillId="0" borderId="0"/>
    <xf numFmtId="0" fontId="2" fillId="0" borderId="0"/>
    <xf numFmtId="0" fontId="21" fillId="0" borderId="0"/>
    <xf numFmtId="0" fontId="2" fillId="0" borderId="0"/>
    <xf numFmtId="0" fontId="1" fillId="0" borderId="0"/>
  </cellStyleXfs>
  <cellXfs count="1173">
    <xf numFmtId="0" fontId="0" fillId="0" borderId="0" xfId="0"/>
    <xf numFmtId="0" fontId="8" fillId="7" borderId="0" xfId="0" applyFont="1" applyFill="1" applyAlignment="1">
      <alignment horizontal="left" vertical="center"/>
    </xf>
    <xf numFmtId="0" fontId="8" fillId="7" borderId="0" xfId="0" applyFont="1" applyFill="1" applyAlignment="1">
      <alignment horizontal="center" vertical="center" wrapText="1"/>
    </xf>
    <xf numFmtId="0" fontId="8" fillId="0" borderId="0" xfId="0" applyFont="1" applyFill="1" applyAlignment="1">
      <alignment vertical="center" wrapText="1"/>
    </xf>
    <xf numFmtId="0" fontId="9" fillId="6" borderId="0" xfId="0" applyFont="1" applyFill="1" applyAlignment="1">
      <alignment vertical="center" wrapText="1"/>
    </xf>
    <xf numFmtId="0" fontId="10" fillId="6" borderId="0" xfId="0" applyFont="1" applyFill="1" applyAlignment="1">
      <alignment horizontal="left" vertical="center"/>
    </xf>
    <xf numFmtId="0" fontId="9" fillId="0" borderId="0" xfId="0" applyFont="1" applyFill="1" applyAlignment="1">
      <alignment vertical="center" wrapText="1"/>
    </xf>
    <xf numFmtId="0" fontId="11" fillId="2" borderId="0" xfId="0" applyFont="1" applyFill="1" applyAlignment="1">
      <alignment horizontal="center" vertical="center" wrapText="1"/>
    </xf>
    <xf numFmtId="0" fontId="11" fillId="2" borderId="0" xfId="0" applyFont="1" applyFill="1" applyAlignment="1">
      <alignment vertical="center" wrapText="1"/>
    </xf>
    <xf numFmtId="0" fontId="11" fillId="0" borderId="0" xfId="0" applyFont="1" applyFill="1" applyAlignment="1">
      <alignment vertical="center" wrapText="1"/>
    </xf>
    <xf numFmtId="0" fontId="12" fillId="2" borderId="0" xfId="0" applyFont="1" applyFill="1" applyAlignment="1">
      <alignment vertical="center" wrapText="1"/>
    </xf>
    <xf numFmtId="0" fontId="12" fillId="0" borderId="0" xfId="0" applyFont="1" applyFill="1" applyAlignment="1">
      <alignment vertical="center" wrapText="1"/>
    </xf>
    <xf numFmtId="0" fontId="9" fillId="6" borderId="0" xfId="0" applyFont="1" applyFill="1" applyAlignment="1">
      <alignment horizontal="center" vertical="center" wrapText="1"/>
    </xf>
    <xf numFmtId="0" fontId="15" fillId="0" borderId="0" xfId="0" applyFont="1" applyFill="1" applyAlignment="1">
      <alignment vertical="center"/>
    </xf>
    <xf numFmtId="0" fontId="15" fillId="2" borderId="0" xfId="0" applyFont="1" applyFill="1" applyBorder="1" applyAlignment="1">
      <alignment horizontal="center" vertical="center" wrapText="1"/>
    </xf>
    <xf numFmtId="0" fontId="19" fillId="0" borderId="3" xfId="0" applyFont="1" applyBorder="1" applyAlignment="1">
      <alignment horizontal="center" vertical="center" wrapText="1"/>
    </xf>
    <xf numFmtId="0" fontId="14"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11" fillId="0" borderId="0" xfId="0" applyFont="1" applyFill="1"/>
    <xf numFmtId="0" fontId="11" fillId="2" borderId="0" xfId="0" applyFont="1" applyFill="1"/>
    <xf numFmtId="0" fontId="11" fillId="0" borderId="0" xfId="0" applyFont="1"/>
    <xf numFmtId="0" fontId="8" fillId="7" borderId="0" xfId="0" applyFont="1" applyFill="1" applyAlignment="1">
      <alignment horizontal="center" vertical="center"/>
    </xf>
    <xf numFmtId="0" fontId="11" fillId="2" borderId="0" xfId="0" applyFont="1" applyFill="1" applyAlignment="1">
      <alignment vertical="center"/>
    </xf>
    <xf numFmtId="0" fontId="11" fillId="0" borderId="0" xfId="0" applyFont="1" applyFill="1" applyAlignment="1">
      <alignment vertical="center"/>
    </xf>
    <xf numFmtId="0" fontId="11" fillId="2" borderId="0" xfId="0" applyFont="1" applyFill="1" applyAlignment="1">
      <alignment horizontal="left" vertical="center" wrapText="1" indent="1"/>
    </xf>
    <xf numFmtId="0" fontId="18" fillId="0" borderId="7" xfId="0" applyFont="1" applyBorder="1" applyAlignment="1">
      <alignment horizontal="left" vertical="center" wrapText="1" indent="1"/>
    </xf>
    <xf numFmtId="0" fontId="21" fillId="16" borderId="0" xfId="2" applyFont="1" applyFill="1" applyBorder="1" applyAlignment="1">
      <alignment horizontal="center" vertical="center" wrapText="1"/>
    </xf>
    <xf numFmtId="0" fontId="24" fillId="0" borderId="0" xfId="2" applyFont="1" applyBorder="1" applyAlignment="1">
      <alignment horizontal="left" vertical="center"/>
    </xf>
    <xf numFmtId="49" fontId="25" fillId="0" borderId="9" xfId="2" applyNumberFormat="1" applyFont="1" applyFill="1" applyBorder="1" applyAlignment="1">
      <alignment horizontal="center" vertical="center" wrapText="1"/>
    </xf>
    <xf numFmtId="49" fontId="26" fillId="0" borderId="10" xfId="2" applyNumberFormat="1" applyFont="1" applyFill="1" applyBorder="1" applyAlignment="1">
      <alignment horizontal="center" vertical="center" wrapText="1"/>
    </xf>
    <xf numFmtId="49" fontId="25" fillId="0" borderId="0" xfId="2" applyNumberFormat="1" applyFont="1" applyFill="1" applyBorder="1" applyAlignment="1">
      <alignment horizontal="center" vertical="center" wrapText="1"/>
    </xf>
    <xf numFmtId="0" fontId="7" fillId="0" borderId="0" xfId="2"/>
    <xf numFmtId="0" fontId="27" fillId="16" borderId="0" xfId="2" applyFont="1" applyFill="1" applyAlignment="1">
      <alignment horizontal="center" vertical="center" wrapText="1"/>
    </xf>
    <xf numFmtId="0" fontId="7" fillId="0" borderId="0" xfId="2" applyAlignment="1">
      <alignment vertical="center"/>
    </xf>
    <xf numFmtId="0" fontId="28" fillId="16" borderId="0" xfId="2" applyFont="1" applyFill="1" applyBorder="1" applyAlignment="1">
      <alignment horizontal="center" vertical="center" wrapText="1"/>
    </xf>
    <xf numFmtId="0" fontId="29" fillId="0" borderId="0" xfId="2" applyFont="1" applyBorder="1" applyAlignment="1">
      <alignment horizontal="left" vertical="center"/>
    </xf>
    <xf numFmtId="0" fontId="29" fillId="0" borderId="0" xfId="2" applyFont="1" applyAlignment="1">
      <alignment vertical="center"/>
    </xf>
    <xf numFmtId="0" fontId="30" fillId="16" borderId="0" xfId="2" applyFont="1" applyFill="1" applyAlignment="1">
      <alignment horizontal="center" vertical="center" wrapText="1"/>
    </xf>
    <xf numFmtId="0" fontId="29" fillId="16" borderId="0" xfId="2" applyFont="1" applyFill="1" applyAlignment="1">
      <alignment horizontal="center" vertical="center" wrapText="1"/>
    </xf>
    <xf numFmtId="0" fontId="22" fillId="16" borderId="0" xfId="2" applyFont="1" applyFill="1" applyAlignment="1">
      <alignment horizontal="center" vertical="center" wrapText="1"/>
    </xf>
    <xf numFmtId="0" fontId="31" fillId="16" borderId="0" xfId="2" applyFont="1" applyFill="1" applyAlignment="1">
      <alignment horizontal="center" vertical="center" wrapText="1"/>
    </xf>
    <xf numFmtId="0" fontId="22" fillId="0" borderId="0" xfId="2" applyFont="1" applyAlignment="1">
      <alignment vertical="center"/>
    </xf>
    <xf numFmtId="0" fontId="7" fillId="0" borderId="0" xfId="2" applyFont="1" applyAlignment="1">
      <alignment vertical="center"/>
    </xf>
    <xf numFmtId="0" fontId="22" fillId="0" borderId="0" xfId="2" applyFont="1"/>
    <xf numFmtId="0" fontId="22" fillId="16" borderId="0" xfId="2" applyFont="1" applyFill="1" applyBorder="1" applyAlignment="1">
      <alignment horizontal="center" vertical="center" wrapText="1"/>
    </xf>
    <xf numFmtId="0" fontId="7" fillId="0" borderId="0" xfId="2" applyBorder="1"/>
    <xf numFmtId="0" fontId="7" fillId="0" borderId="0" xfId="2" applyAlignment="1">
      <alignment wrapText="1"/>
    </xf>
    <xf numFmtId="0" fontId="33" fillId="16" borderId="0" xfId="2" applyFont="1" applyFill="1" applyAlignment="1">
      <alignment horizontal="center" vertical="center" wrapText="1"/>
    </xf>
    <xf numFmtId="0" fontId="34" fillId="0" borderId="0" xfId="2" applyFont="1" applyBorder="1"/>
    <xf numFmtId="0" fontId="35" fillId="0" borderId="0" xfId="2" applyFont="1"/>
    <xf numFmtId="0" fontId="34" fillId="0" borderId="0" xfId="2" applyFont="1" applyAlignment="1">
      <alignment wrapText="1"/>
    </xf>
    <xf numFmtId="0" fontId="34" fillId="0" borderId="0" xfId="2" applyFont="1"/>
    <xf numFmtId="0" fontId="36" fillId="2" borderId="0" xfId="0" applyFont="1" applyFill="1" applyAlignment="1">
      <alignment vertical="center"/>
    </xf>
    <xf numFmtId="0" fontId="38" fillId="2" borderId="0" xfId="0" applyFont="1" applyFill="1" applyAlignment="1">
      <alignment vertical="center"/>
    </xf>
    <xf numFmtId="0" fontId="39" fillId="16" borderId="0" xfId="2" applyFont="1" applyFill="1" applyBorder="1" applyAlignment="1">
      <alignment horizontal="center" vertical="center" wrapText="1"/>
    </xf>
    <xf numFmtId="9" fontId="37" fillId="16" borderId="30" xfId="3" applyNumberFormat="1" applyFont="1" applyFill="1" applyBorder="1" applyAlignment="1">
      <alignment horizontal="center" vertical="center" wrapText="1"/>
    </xf>
    <xf numFmtId="9" fontId="37" fillId="16" borderId="31" xfId="3" applyNumberFormat="1" applyFont="1" applyFill="1" applyBorder="1" applyAlignment="1">
      <alignment horizontal="center" vertical="center" wrapText="1"/>
    </xf>
    <xf numFmtId="9" fontId="37" fillId="16" borderId="32" xfId="2" applyNumberFormat="1" applyFont="1" applyFill="1" applyBorder="1" applyAlignment="1">
      <alignment horizontal="center" vertical="center" wrapText="1"/>
    </xf>
    <xf numFmtId="9" fontId="37" fillId="16" borderId="33" xfId="2" applyNumberFormat="1" applyFont="1" applyFill="1" applyBorder="1" applyAlignment="1">
      <alignment horizontal="center" vertical="center" wrapText="1"/>
    </xf>
    <xf numFmtId="9" fontId="37" fillId="0" borderId="33" xfId="2" applyNumberFormat="1" applyFont="1" applyBorder="1" applyAlignment="1">
      <alignment horizontal="center" vertical="center"/>
    </xf>
    <xf numFmtId="9" fontId="37" fillId="16" borderId="34" xfId="2" applyNumberFormat="1" applyFont="1" applyFill="1" applyBorder="1" applyAlignment="1">
      <alignment horizontal="center" vertical="center" wrapText="1"/>
    </xf>
    <xf numFmtId="0" fontId="7" fillId="0" borderId="0" xfId="2" applyFont="1"/>
    <xf numFmtId="9" fontId="37" fillId="16" borderId="28" xfId="3" applyNumberFormat="1" applyFont="1" applyFill="1" applyBorder="1" applyAlignment="1">
      <alignment horizontal="center" vertical="center" wrapText="1"/>
    </xf>
    <xf numFmtId="9" fontId="37" fillId="16" borderId="10" xfId="3" applyNumberFormat="1" applyFont="1" applyFill="1" applyBorder="1" applyAlignment="1">
      <alignment horizontal="center" vertical="center" wrapText="1"/>
    </xf>
    <xf numFmtId="9" fontId="40" fillId="16" borderId="40" xfId="3" applyNumberFormat="1" applyFont="1" applyFill="1" applyBorder="1" applyAlignment="1">
      <alignment horizontal="center" vertical="center" wrapText="1"/>
    </xf>
    <xf numFmtId="9" fontId="37" fillId="16" borderId="43" xfId="3" applyNumberFormat="1" applyFont="1" applyFill="1" applyBorder="1" applyAlignment="1">
      <alignment horizontal="center" vertical="center" wrapText="1"/>
    </xf>
    <xf numFmtId="9" fontId="37" fillId="16" borderId="45" xfId="3" applyNumberFormat="1" applyFont="1" applyFill="1" applyBorder="1" applyAlignment="1">
      <alignment horizontal="center" vertical="center" wrapText="1"/>
    </xf>
    <xf numFmtId="0" fontId="41" fillId="16" borderId="29" xfId="2" applyFont="1" applyFill="1" applyBorder="1" applyAlignment="1">
      <alignment horizontal="center" vertical="center" wrapText="1"/>
    </xf>
    <xf numFmtId="49" fontId="43" fillId="0" borderId="9" xfId="2" applyNumberFormat="1" applyFont="1" applyFill="1" applyBorder="1" applyAlignment="1">
      <alignment horizontal="center" vertical="center" wrapText="1"/>
    </xf>
    <xf numFmtId="49" fontId="37" fillId="0" borderId="10" xfId="2" applyNumberFormat="1" applyFont="1" applyFill="1" applyBorder="1" applyAlignment="1">
      <alignment horizontal="center" vertical="center" wrapText="1"/>
    </xf>
    <xf numFmtId="0" fontId="44" fillId="11" borderId="11" xfId="2" applyFont="1" applyFill="1" applyBorder="1" applyAlignment="1">
      <alignment horizontal="center" vertical="center"/>
    </xf>
    <xf numFmtId="0" fontId="41" fillId="16" borderId="29" xfId="2" applyFont="1" applyFill="1" applyBorder="1" applyAlignment="1">
      <alignment horizontal="left" vertical="center" wrapText="1" indent="1"/>
    </xf>
    <xf numFmtId="9" fontId="45" fillId="16" borderId="0" xfId="3" applyNumberFormat="1" applyFont="1" applyFill="1" applyBorder="1" applyAlignment="1">
      <alignment horizontal="center" vertical="center" wrapText="1"/>
    </xf>
    <xf numFmtId="0" fontId="41" fillId="16" borderId="8" xfId="2" applyFont="1" applyFill="1" applyBorder="1" applyAlignment="1">
      <alignment horizontal="left" vertical="center" wrapText="1" indent="1"/>
    </xf>
    <xf numFmtId="0" fontId="41" fillId="16" borderId="9" xfId="2" applyFont="1" applyFill="1" applyBorder="1" applyAlignment="1">
      <alignment horizontal="center" vertical="center" wrapText="1"/>
    </xf>
    <xf numFmtId="0" fontId="48" fillId="16" borderId="39" xfId="2" applyFont="1" applyFill="1" applyBorder="1" applyAlignment="1">
      <alignment horizontal="left" vertical="center" wrapText="1" indent="1"/>
    </xf>
    <xf numFmtId="0" fontId="48" fillId="16" borderId="38" xfId="2" applyFont="1" applyFill="1" applyBorder="1" applyAlignment="1">
      <alignment horizontal="center" vertical="center" wrapText="1"/>
    </xf>
    <xf numFmtId="0" fontId="44" fillId="17" borderId="12" xfId="2" applyFont="1" applyFill="1" applyBorder="1" applyAlignment="1">
      <alignment horizontal="center" vertical="center"/>
    </xf>
    <xf numFmtId="0" fontId="41" fillId="16" borderId="41" xfId="2" applyFont="1" applyFill="1" applyBorder="1" applyAlignment="1">
      <alignment horizontal="left" vertical="center" wrapText="1" indent="1"/>
    </xf>
    <xf numFmtId="0" fontId="41" fillId="16" borderId="42" xfId="2" applyFont="1" applyFill="1" applyBorder="1" applyAlignment="1">
      <alignment horizontal="center" vertical="center" wrapText="1"/>
    </xf>
    <xf numFmtId="0" fontId="44" fillId="12" borderId="12" xfId="2" applyFont="1" applyFill="1" applyBorder="1" applyAlignment="1">
      <alignment horizontal="center" vertical="center"/>
    </xf>
    <xf numFmtId="0" fontId="41" fillId="16" borderId="44" xfId="2" applyFont="1" applyFill="1" applyBorder="1" applyAlignment="1">
      <alignment horizontal="left" vertical="center" wrapText="1" indent="1"/>
    </xf>
    <xf numFmtId="0" fontId="41" fillId="16" borderId="44" xfId="2" applyFont="1" applyFill="1" applyBorder="1" applyAlignment="1">
      <alignment horizontal="center" vertical="center" wrapText="1"/>
    </xf>
    <xf numFmtId="0" fontId="49" fillId="13" borderId="12" xfId="2" applyFont="1" applyFill="1" applyBorder="1" applyAlignment="1">
      <alignment horizontal="center" vertical="center"/>
    </xf>
    <xf numFmtId="0" fontId="50" fillId="16" borderId="13" xfId="2" applyFont="1" applyFill="1" applyBorder="1" applyAlignment="1">
      <alignment vertical="center" wrapText="1"/>
    </xf>
    <xf numFmtId="9" fontId="51" fillId="16" borderId="14" xfId="3" applyNumberFormat="1" applyFont="1" applyFill="1" applyBorder="1" applyAlignment="1">
      <alignment vertical="center" wrapText="1"/>
    </xf>
    <xf numFmtId="0" fontId="44" fillId="14" borderId="12" xfId="2" applyFont="1" applyFill="1" applyBorder="1" applyAlignment="1">
      <alignment horizontal="center" vertical="center"/>
    </xf>
    <xf numFmtId="0" fontId="50" fillId="16" borderId="0" xfId="2" applyFont="1" applyFill="1" applyBorder="1" applyAlignment="1">
      <alignment horizontal="center" vertical="center" wrapText="1"/>
    </xf>
    <xf numFmtId="164" fontId="51" fillId="16" borderId="0" xfId="3" applyNumberFormat="1" applyFont="1" applyFill="1" applyBorder="1" applyAlignment="1">
      <alignment horizontal="center" vertical="center" wrapText="1"/>
    </xf>
    <xf numFmtId="0" fontId="49" fillId="15" borderId="15" xfId="2" applyFont="1" applyFill="1" applyBorder="1" applyAlignment="1">
      <alignment horizontal="center" vertical="center"/>
    </xf>
    <xf numFmtId="0" fontId="52" fillId="0" borderId="0" xfId="2" applyFont="1" applyAlignment="1">
      <alignment vertical="center"/>
    </xf>
    <xf numFmtId="0" fontId="53" fillId="16" borderId="0" xfId="2" applyFont="1" applyFill="1" applyBorder="1" applyAlignment="1">
      <alignment horizontal="center" vertical="center"/>
    </xf>
    <xf numFmtId="164" fontId="53" fillId="16" borderId="0" xfId="3" applyNumberFormat="1" applyFont="1" applyFill="1" applyBorder="1" applyAlignment="1">
      <alignment horizontal="center" vertical="center" wrapText="1"/>
    </xf>
    <xf numFmtId="0" fontId="54" fillId="0" borderId="0" xfId="2" applyFont="1" applyAlignment="1">
      <alignment vertical="center"/>
    </xf>
    <xf numFmtId="0" fontId="55" fillId="18" borderId="16" xfId="2" applyFont="1" applyFill="1" applyBorder="1" applyAlignment="1">
      <alignment horizontal="center" vertical="center"/>
    </xf>
    <xf numFmtId="0" fontId="56" fillId="16" borderId="13" xfId="2" applyFont="1" applyFill="1" applyBorder="1" applyAlignment="1">
      <alignment horizontal="left" vertical="center" wrapText="1" indent="1"/>
    </xf>
    <xf numFmtId="0" fontId="56" fillId="16" borderId="17" xfId="2" applyFont="1" applyFill="1" applyBorder="1" applyAlignment="1">
      <alignment horizontal="center" vertical="center" wrapText="1"/>
    </xf>
    <xf numFmtId="164" fontId="57" fillId="16" borderId="0" xfId="3" applyNumberFormat="1" applyFont="1" applyFill="1" applyBorder="1" applyAlignment="1">
      <alignment horizontal="center" vertical="center" wrapText="1"/>
    </xf>
    <xf numFmtId="0" fontId="13" fillId="0" borderId="0" xfId="2" applyFont="1" applyAlignment="1">
      <alignment vertical="center"/>
    </xf>
    <xf numFmtId="0" fontId="56" fillId="16" borderId="18" xfId="2" applyFont="1" applyFill="1" applyBorder="1" applyAlignment="1">
      <alignment horizontal="left" vertical="center" wrapText="1" indent="1"/>
    </xf>
    <xf numFmtId="0" fontId="56" fillId="16" borderId="19" xfId="2" applyFont="1" applyFill="1" applyBorder="1" applyAlignment="1">
      <alignment horizontal="center" vertical="center" wrapText="1"/>
    </xf>
    <xf numFmtId="0" fontId="44" fillId="18" borderId="16" xfId="2" applyFont="1" applyFill="1" applyBorder="1" applyAlignment="1">
      <alignment horizontal="center" vertical="center"/>
    </xf>
    <xf numFmtId="0" fontId="49" fillId="16" borderId="20" xfId="2" applyFont="1" applyFill="1" applyBorder="1" applyAlignment="1">
      <alignment horizontal="right" vertical="center" wrapText="1" indent="1"/>
    </xf>
    <xf numFmtId="0" fontId="54" fillId="16" borderId="20" xfId="2" applyFont="1" applyFill="1" applyBorder="1" applyAlignment="1">
      <alignment horizontal="center" vertical="center" wrapText="1"/>
    </xf>
    <xf numFmtId="0" fontId="49" fillId="16" borderId="0" xfId="2" applyFont="1" applyFill="1" applyBorder="1" applyAlignment="1">
      <alignment horizontal="right" vertical="center" wrapText="1" indent="1"/>
    </xf>
    <xf numFmtId="0" fontId="54" fillId="16" borderId="0" xfId="2" applyFont="1" applyFill="1" applyBorder="1" applyAlignment="1">
      <alignment horizontal="center" vertical="center" wrapText="1"/>
    </xf>
    <xf numFmtId="0" fontId="54" fillId="16" borderId="0" xfId="2" applyFont="1" applyFill="1" applyAlignment="1">
      <alignment horizontal="center" vertical="center" wrapText="1"/>
    </xf>
    <xf numFmtId="0" fontId="58" fillId="16" borderId="0" xfId="2" applyFont="1" applyFill="1" applyBorder="1" applyAlignment="1">
      <alignment horizontal="left" vertical="top" wrapText="1"/>
    </xf>
    <xf numFmtId="0" fontId="59" fillId="16" borderId="0" xfId="2" applyFont="1" applyFill="1" applyBorder="1" applyAlignment="1">
      <alignment horizontal="center" vertical="center" wrapText="1"/>
    </xf>
    <xf numFmtId="0" fontId="18" fillId="0" borderId="0" xfId="2" applyFont="1" applyAlignment="1">
      <alignment vertical="center"/>
    </xf>
    <xf numFmtId="0" fontId="54" fillId="16" borderId="0" xfId="2" applyFont="1" applyFill="1" applyBorder="1" applyAlignment="1">
      <alignment horizontal="left" vertical="center" wrapText="1"/>
    </xf>
    <xf numFmtId="0" fontId="60" fillId="16" borderId="35" xfId="2" applyFont="1" applyFill="1" applyBorder="1" applyAlignment="1">
      <alignment horizontal="center" vertical="center"/>
    </xf>
    <xf numFmtId="0" fontId="60" fillId="16" borderId="36" xfId="2" applyFont="1" applyFill="1" applyBorder="1" applyAlignment="1">
      <alignment horizontal="left" vertical="center" wrapText="1"/>
    </xf>
    <xf numFmtId="0" fontId="60" fillId="16" borderId="37" xfId="2" applyFont="1" applyFill="1" applyBorder="1" applyAlignment="1">
      <alignment horizontal="center" vertical="center" wrapText="1"/>
    </xf>
    <xf numFmtId="0" fontId="18" fillId="16" borderId="0" xfId="2" applyFont="1" applyFill="1" applyAlignment="1">
      <alignment horizontal="center" vertical="center" wrapText="1"/>
    </xf>
    <xf numFmtId="0" fontId="13" fillId="0" borderId="0" xfId="2" applyFont="1"/>
    <xf numFmtId="0" fontId="41" fillId="16" borderId="47" xfId="2" applyFont="1" applyFill="1" applyBorder="1" applyAlignment="1">
      <alignment horizontal="left" vertical="center" wrapText="1" indent="1"/>
    </xf>
    <xf numFmtId="0" fontId="41" fillId="16" borderId="47" xfId="2" applyFont="1" applyFill="1" applyBorder="1" applyAlignment="1">
      <alignment horizontal="center" vertical="center" wrapText="1"/>
    </xf>
    <xf numFmtId="9" fontId="37" fillId="16" borderId="46" xfId="3" applyNumberFormat="1" applyFont="1" applyFill="1" applyBorder="1" applyAlignment="1">
      <alignment horizontal="center" vertical="center" wrapText="1"/>
    </xf>
    <xf numFmtId="0" fontId="7" fillId="0" borderId="0" xfId="2" applyFill="1"/>
    <xf numFmtId="0" fontId="62" fillId="7" borderId="0" xfId="2" applyFont="1" applyFill="1" applyAlignment="1">
      <alignment horizontal="left" vertical="center"/>
    </xf>
    <xf numFmtId="0" fontId="8" fillId="7" borderId="0" xfId="2" applyFont="1" applyFill="1" applyAlignment="1">
      <alignment vertical="center" wrapText="1"/>
    </xf>
    <xf numFmtId="0" fontId="9" fillId="6" borderId="0" xfId="2" applyFont="1" applyFill="1" applyAlignment="1">
      <alignment vertical="center" wrapText="1"/>
    </xf>
    <xf numFmtId="0" fontId="11" fillId="16" borderId="0" xfId="2" applyFont="1" applyFill="1" applyBorder="1" applyAlignment="1">
      <alignment horizontal="center" vertical="center" wrapText="1"/>
    </xf>
    <xf numFmtId="0" fontId="11" fillId="0" borderId="0" xfId="2" applyFont="1" applyFill="1" applyAlignment="1">
      <alignment vertical="center"/>
    </xf>
    <xf numFmtId="0" fontId="63" fillId="16" borderId="0" xfId="2" applyFont="1" applyFill="1" applyBorder="1" applyAlignment="1">
      <alignment horizontal="center" vertical="center" wrapText="1"/>
    </xf>
    <xf numFmtId="0" fontId="52" fillId="0" borderId="0" xfId="2" applyFont="1" applyFill="1" applyBorder="1" applyAlignment="1">
      <alignment vertical="center" wrapText="1"/>
    </xf>
    <xf numFmtId="0" fontId="52" fillId="0" borderId="0" xfId="2" applyFont="1"/>
    <xf numFmtId="0" fontId="52" fillId="0" borderId="0" xfId="2" applyFont="1" applyAlignment="1">
      <alignment horizontal="left" vertical="center"/>
    </xf>
    <xf numFmtId="0" fontId="65" fillId="0" borderId="0" xfId="2" applyFont="1" applyAlignment="1">
      <alignment horizontal="left" vertical="center"/>
    </xf>
    <xf numFmtId="0" fontId="52" fillId="0" borderId="0" xfId="2" applyFont="1" applyAlignment="1">
      <alignment vertical="center" wrapText="1"/>
    </xf>
    <xf numFmtId="0" fontId="52" fillId="0" borderId="0" xfId="2" applyFont="1" applyAlignment="1">
      <alignment horizontal="left" wrapText="1"/>
    </xf>
    <xf numFmtId="0" fontId="52" fillId="0" borderId="9" xfId="2" applyFont="1" applyBorder="1" applyAlignment="1">
      <alignment horizontal="center" vertical="center"/>
    </xf>
    <xf numFmtId="0" fontId="52" fillId="2" borderId="0" xfId="2" applyFont="1" applyFill="1" applyBorder="1" applyAlignment="1">
      <alignment vertical="center" wrapText="1"/>
    </xf>
    <xf numFmtId="0" fontId="52" fillId="2" borderId="0" xfId="2" applyFont="1" applyFill="1" applyAlignment="1">
      <alignment horizontal="left" wrapText="1"/>
    </xf>
    <xf numFmtId="0" fontId="52" fillId="2" borderId="0" xfId="2" applyFont="1" applyFill="1"/>
    <xf numFmtId="0" fontId="11" fillId="2" borderId="0" xfId="2" applyFont="1" applyFill="1" applyBorder="1" applyAlignment="1">
      <alignment horizontal="center" vertical="center" wrapText="1"/>
    </xf>
    <xf numFmtId="0" fontId="64" fillId="2" borderId="0" xfId="2" applyFont="1" applyFill="1" applyBorder="1" applyAlignment="1">
      <alignment horizontal="left" vertical="center"/>
    </xf>
    <xf numFmtId="0" fontId="44" fillId="18" borderId="21" xfId="2" applyFont="1" applyFill="1" applyBorder="1" applyAlignment="1">
      <alignment horizontal="center" vertical="center"/>
    </xf>
    <xf numFmtId="0" fontId="17" fillId="2" borderId="0" xfId="2" applyFont="1" applyFill="1" applyAlignment="1">
      <alignment horizontal="left" vertical="center" wrapText="1" indent="1"/>
    </xf>
    <xf numFmtId="0" fontId="11" fillId="0" borderId="0" xfId="0" applyFont="1" applyFill="1" applyAlignment="1">
      <alignment horizontal="left" vertical="center" wrapText="1" indent="1"/>
    </xf>
    <xf numFmtId="0" fontId="66" fillId="2" borderId="0" xfId="2" applyFont="1" applyFill="1" applyAlignment="1">
      <alignment horizontal="left" vertical="center" wrapText="1" indent="1"/>
    </xf>
    <xf numFmtId="0" fontId="0" fillId="2" borderId="0" xfId="0" applyFill="1" applyAlignment="1">
      <alignment vertical="center"/>
    </xf>
    <xf numFmtId="0" fontId="22" fillId="2" borderId="61" xfId="0" applyFont="1" applyFill="1" applyBorder="1" applyAlignment="1">
      <alignment vertical="center" wrapText="1"/>
    </xf>
    <xf numFmtId="0" fontId="0" fillId="0" borderId="0" xfId="0" applyFill="1" applyAlignment="1">
      <alignment vertical="center"/>
    </xf>
    <xf numFmtId="0" fontId="22" fillId="2" borderId="64" xfId="0" applyFont="1" applyFill="1" applyBorder="1" applyAlignment="1">
      <alignment vertical="center" wrapText="1"/>
    </xf>
    <xf numFmtId="0" fontId="0" fillId="2" borderId="0" xfId="0" applyFont="1" applyFill="1" applyBorder="1" applyAlignment="1">
      <alignment horizontal="left" vertical="center" wrapText="1"/>
    </xf>
    <xf numFmtId="0" fontId="0" fillId="2" borderId="0" xfId="0" applyFill="1"/>
    <xf numFmtId="0" fontId="0" fillId="0" borderId="0" xfId="0" applyFill="1"/>
    <xf numFmtId="0" fontId="22" fillId="2" borderId="0" xfId="0" applyFont="1" applyFill="1" applyBorder="1" applyAlignment="1">
      <alignment vertical="center" wrapText="1"/>
    </xf>
    <xf numFmtId="0" fontId="22" fillId="2" borderId="64" xfId="0" applyFont="1" applyFill="1" applyBorder="1" applyAlignment="1">
      <alignment horizontal="left" vertical="center" wrapText="1"/>
    </xf>
    <xf numFmtId="0" fontId="23" fillId="2" borderId="0" xfId="0" quotePrefix="1" applyFont="1" applyFill="1" applyAlignment="1">
      <alignment vertical="center"/>
    </xf>
    <xf numFmtId="0" fontId="71" fillId="2" borderId="0" xfId="0" applyFont="1" applyFill="1" applyAlignment="1">
      <alignment vertical="center" wrapText="1"/>
    </xf>
    <xf numFmtId="0" fontId="67" fillId="2" borderId="0" xfId="2" applyFont="1" applyFill="1" applyAlignment="1">
      <alignment horizontal="left" vertical="center" indent="1"/>
    </xf>
    <xf numFmtId="0" fontId="72" fillId="7" borderId="0" xfId="0" applyFont="1" applyFill="1" applyAlignment="1">
      <alignment horizontal="left" vertical="center"/>
    </xf>
    <xf numFmtId="0" fontId="72" fillId="7" borderId="0" xfId="0" applyFont="1" applyFill="1" applyAlignment="1">
      <alignment horizontal="center" vertical="center" wrapText="1"/>
    </xf>
    <xf numFmtId="0" fontId="72" fillId="7" borderId="0" xfId="0" applyFont="1" applyFill="1" applyAlignment="1">
      <alignment vertical="center" wrapText="1"/>
    </xf>
    <xf numFmtId="0" fontId="72" fillId="0" borderId="0" xfId="0" applyFont="1" applyFill="1" applyAlignment="1">
      <alignment vertical="center" wrapText="1"/>
    </xf>
    <xf numFmtId="0" fontId="73" fillId="6" borderId="0" xfId="0" applyFont="1" applyFill="1" applyAlignment="1">
      <alignment vertical="center" wrapText="1"/>
    </xf>
    <xf numFmtId="0" fontId="74" fillId="6" borderId="0" xfId="0" applyFont="1" applyFill="1" applyAlignment="1">
      <alignment horizontal="left" vertical="center"/>
    </xf>
    <xf numFmtId="0" fontId="73" fillId="6" borderId="0" xfId="0" applyFont="1" applyFill="1" applyAlignment="1">
      <alignment horizontal="left" vertical="center" wrapText="1"/>
    </xf>
    <xf numFmtId="0" fontId="73" fillId="0" borderId="0" xfId="0" applyFont="1" applyFill="1" applyAlignment="1">
      <alignment vertical="center" wrapText="1"/>
    </xf>
    <xf numFmtId="0" fontId="75" fillId="2" borderId="0" xfId="0" applyFont="1" applyFill="1" applyAlignment="1">
      <alignment horizontal="center" wrapText="1"/>
    </xf>
    <xf numFmtId="0" fontId="75" fillId="2" borderId="0" xfId="0" applyFont="1" applyFill="1" applyAlignment="1">
      <alignment horizontal="left"/>
    </xf>
    <xf numFmtId="0" fontId="76" fillId="2" borderId="0" xfId="0" applyFont="1" applyFill="1" applyAlignment="1">
      <alignment horizontal="left"/>
    </xf>
    <xf numFmtId="0" fontId="75" fillId="2" borderId="0" xfId="0" applyFont="1" applyFill="1" applyAlignment="1">
      <alignment wrapText="1"/>
    </xf>
    <xf numFmtId="0" fontId="75" fillId="2" borderId="0" xfId="0" applyFont="1" applyFill="1" applyAlignment="1">
      <alignment horizontal="left" wrapText="1"/>
    </xf>
    <xf numFmtId="0" fontId="75" fillId="0" borderId="0" xfId="0" applyFont="1" applyFill="1" applyAlignment="1">
      <alignment wrapText="1"/>
    </xf>
    <xf numFmtId="0" fontId="77" fillId="2" borderId="0" xfId="0" applyFont="1" applyFill="1" applyAlignment="1">
      <alignment vertical="center" wrapText="1"/>
    </xf>
    <xf numFmtId="0" fontId="75" fillId="2" borderId="0" xfId="0" applyFont="1" applyFill="1" applyAlignment="1">
      <alignment horizontal="left" vertical="center" wrapText="1" indent="1"/>
    </xf>
    <xf numFmtId="0" fontId="78" fillId="2" borderId="0" xfId="0" applyFont="1" applyFill="1" applyAlignment="1">
      <alignment horizontal="left" vertical="center" indent="1"/>
    </xf>
    <xf numFmtId="0" fontId="75" fillId="2" borderId="0" xfId="0" applyFont="1" applyFill="1" applyAlignment="1">
      <alignment vertical="center" wrapText="1"/>
    </xf>
    <xf numFmtId="0" fontId="75" fillId="0" borderId="0" xfId="0" applyFont="1" applyFill="1" applyAlignment="1">
      <alignment vertical="center" wrapText="1"/>
    </xf>
    <xf numFmtId="0" fontId="79" fillId="10" borderId="71" xfId="0" applyFont="1" applyFill="1" applyBorder="1" applyAlignment="1">
      <alignment horizontal="center" vertical="center" wrapText="1"/>
    </xf>
    <xf numFmtId="0" fontId="79" fillId="10" borderId="72" xfId="0" applyFont="1" applyFill="1" applyBorder="1" applyAlignment="1">
      <alignment horizontal="center" vertical="center" wrapText="1"/>
    </xf>
    <xf numFmtId="0" fontId="79" fillId="10" borderId="73" xfId="0" applyFont="1" applyFill="1" applyBorder="1" applyAlignment="1">
      <alignment horizontal="center" vertical="center" wrapText="1"/>
    </xf>
    <xf numFmtId="0" fontId="79" fillId="10" borderId="73" xfId="0" applyFont="1" applyFill="1" applyBorder="1" applyAlignment="1">
      <alignment horizontal="left" vertical="center" wrapText="1" indent="1"/>
    </xf>
    <xf numFmtId="0" fontId="79" fillId="10" borderId="74" xfId="0" applyFont="1" applyFill="1" applyBorder="1" applyAlignment="1">
      <alignment horizontal="left" vertical="center" wrapText="1" indent="1"/>
    </xf>
    <xf numFmtId="0" fontId="80" fillId="0" borderId="75" xfId="0" applyFont="1" applyBorder="1" applyAlignment="1">
      <alignment horizontal="center" vertical="center" wrapText="1"/>
    </xf>
    <xf numFmtId="0" fontId="81" fillId="6" borderId="77" xfId="0" applyFont="1" applyFill="1" applyBorder="1" applyAlignment="1">
      <alignment horizontal="center" vertical="center"/>
    </xf>
    <xf numFmtId="0" fontId="82" fillId="0" borderId="78" xfId="0" applyFont="1" applyBorder="1" applyAlignment="1">
      <alignment horizontal="left" vertical="center" wrapText="1" indent="1"/>
    </xf>
    <xf numFmtId="0" fontId="33" fillId="2" borderId="78" xfId="0" applyFont="1" applyFill="1" applyBorder="1" applyAlignment="1">
      <alignment horizontal="center" vertical="center" wrapText="1"/>
    </xf>
    <xf numFmtId="0" fontId="80" fillId="0" borderId="80" xfId="0" applyFont="1" applyBorder="1" applyAlignment="1">
      <alignment horizontal="center" vertical="center" wrapText="1"/>
    </xf>
    <xf numFmtId="0" fontId="75" fillId="2" borderId="81" xfId="0" applyFont="1" applyFill="1" applyBorder="1" applyAlignment="1">
      <alignment vertical="center" wrapText="1"/>
    </xf>
    <xf numFmtId="0" fontId="81" fillId="20" borderId="82" xfId="0" applyFont="1" applyFill="1" applyBorder="1" applyAlignment="1">
      <alignment horizontal="center" vertical="center"/>
    </xf>
    <xf numFmtId="0" fontId="82" fillId="0" borderId="83" xfId="0" applyFont="1" applyBorder="1" applyAlignment="1">
      <alignment horizontal="left" vertical="center" wrapText="1" indent="1"/>
    </xf>
    <xf numFmtId="0" fontId="33" fillId="2" borderId="83" xfId="0" applyFont="1" applyFill="1" applyBorder="1" applyAlignment="1">
      <alignment horizontal="center" vertical="center" wrapText="1"/>
    </xf>
    <xf numFmtId="0" fontId="80" fillId="0" borderId="85" xfId="0" applyFont="1" applyBorder="1" applyAlignment="1">
      <alignment horizontal="center" vertical="center" wrapText="1"/>
    </xf>
    <xf numFmtId="0" fontId="75" fillId="2" borderId="86" xfId="0" applyFont="1" applyFill="1" applyBorder="1" applyAlignment="1">
      <alignment vertical="center" wrapText="1"/>
    </xf>
    <xf numFmtId="0" fontId="81" fillId="11" borderId="87" xfId="0" applyFont="1" applyFill="1" applyBorder="1" applyAlignment="1">
      <alignment horizontal="center" vertical="center"/>
    </xf>
    <xf numFmtId="0" fontId="33" fillId="2" borderId="4" xfId="0" applyFont="1" applyFill="1" applyBorder="1" applyAlignment="1">
      <alignment horizontal="center" vertical="center" wrapText="1"/>
    </xf>
    <xf numFmtId="0" fontId="75" fillId="2" borderId="79" xfId="0" applyFont="1" applyFill="1" applyBorder="1" applyAlignment="1">
      <alignment horizontal="left" vertical="center" wrapText="1" indent="1"/>
    </xf>
    <xf numFmtId="0" fontId="81" fillId="21" borderId="77" xfId="0" applyFont="1" applyFill="1" applyBorder="1" applyAlignment="1">
      <alignment horizontal="center" vertical="center"/>
    </xf>
    <xf numFmtId="0" fontId="75" fillId="2" borderId="90" xfId="0" applyFont="1" applyFill="1" applyBorder="1" applyAlignment="1">
      <alignment horizontal="left" vertical="center" wrapText="1" indent="1"/>
    </xf>
    <xf numFmtId="0" fontId="80" fillId="0" borderId="91" xfId="0" applyFont="1" applyBorder="1" applyAlignment="1">
      <alignment horizontal="center" vertical="center" wrapText="1"/>
    </xf>
    <xf numFmtId="0" fontId="81" fillId="21" borderId="88" xfId="0" applyFont="1" applyFill="1" applyBorder="1" applyAlignment="1">
      <alignment horizontal="center" vertical="center"/>
    </xf>
    <xf numFmtId="0" fontId="82" fillId="0" borderId="93" xfId="0" applyFont="1" applyBorder="1" applyAlignment="1">
      <alignment horizontal="left" vertical="center" wrapText="1" indent="1"/>
    </xf>
    <xf numFmtId="0" fontId="33" fillId="2" borderId="93" xfId="0" applyFont="1" applyFill="1" applyBorder="1" applyAlignment="1">
      <alignment horizontal="center" vertical="center" wrapText="1"/>
    </xf>
    <xf numFmtId="0" fontId="75" fillId="2" borderId="95" xfId="0" applyFont="1" applyFill="1" applyBorder="1" applyAlignment="1">
      <alignment vertical="center" wrapText="1"/>
    </xf>
    <xf numFmtId="0" fontId="81" fillId="22" borderId="88" xfId="0" applyFont="1" applyFill="1" applyBorder="1" applyAlignment="1">
      <alignment horizontal="center" vertical="center"/>
    </xf>
    <xf numFmtId="0" fontId="81" fillId="12" borderId="82" xfId="0" applyFont="1" applyFill="1" applyBorder="1" applyAlignment="1">
      <alignment horizontal="center" vertical="center"/>
    </xf>
    <xf numFmtId="0" fontId="80" fillId="0" borderId="97" xfId="0" applyFont="1" applyBorder="1" applyAlignment="1">
      <alignment horizontal="center" vertical="center" wrapText="1"/>
    </xf>
    <xf numFmtId="0" fontId="75" fillId="2" borderId="98" xfId="0" applyFont="1" applyFill="1" applyBorder="1" applyAlignment="1">
      <alignment vertical="center" wrapText="1"/>
    </xf>
    <xf numFmtId="0" fontId="86" fillId="13" borderId="99" xfId="0" applyFont="1" applyFill="1" applyBorder="1" applyAlignment="1">
      <alignment horizontal="center" vertical="center"/>
    </xf>
    <xf numFmtId="0" fontId="33" fillId="2" borderId="100" xfId="0" applyFont="1" applyFill="1" applyBorder="1" applyAlignment="1">
      <alignment horizontal="center" vertical="center" wrapText="1"/>
    </xf>
    <xf numFmtId="0" fontId="75" fillId="2" borderId="101" xfId="0" applyFont="1" applyFill="1" applyBorder="1" applyAlignment="1">
      <alignment horizontal="left" vertical="center" wrapText="1" indent="1"/>
    </xf>
    <xf numFmtId="0" fontId="81" fillId="14" borderId="88" xfId="0" applyFont="1" applyFill="1" applyBorder="1" applyAlignment="1">
      <alignment horizontal="center" vertical="center"/>
    </xf>
    <xf numFmtId="0" fontId="75" fillId="2" borderId="102" xfId="0" applyFont="1" applyFill="1" applyBorder="1" applyAlignment="1">
      <alignment horizontal="left" vertical="center" wrapText="1" indent="1"/>
    </xf>
    <xf numFmtId="0" fontId="80" fillId="0" borderId="103" xfId="0" applyFont="1" applyBorder="1" applyAlignment="1">
      <alignment horizontal="center" vertical="center" wrapText="1"/>
    </xf>
    <xf numFmtId="0" fontId="75" fillId="2" borderId="104" xfId="0" applyFont="1" applyFill="1" applyBorder="1" applyAlignment="1">
      <alignment vertical="center" wrapText="1"/>
    </xf>
    <xf numFmtId="0" fontId="86" fillId="15" borderId="105" xfId="0" applyFont="1" applyFill="1" applyBorder="1" applyAlignment="1">
      <alignment horizontal="center" vertical="center"/>
    </xf>
    <xf numFmtId="0" fontId="82" fillId="0" borderId="106" xfId="0" applyFont="1" applyBorder="1" applyAlignment="1">
      <alignment horizontal="left" vertical="center" wrapText="1" indent="1"/>
    </xf>
    <xf numFmtId="0" fontId="33" fillId="2" borderId="106" xfId="0" applyFont="1" applyFill="1" applyBorder="1" applyAlignment="1">
      <alignment horizontal="center" vertical="center" wrapText="1"/>
    </xf>
    <xf numFmtId="0" fontId="81" fillId="23" borderId="77" xfId="0" applyFont="1" applyFill="1" applyBorder="1" applyAlignment="1">
      <alignment horizontal="center" vertical="center"/>
    </xf>
    <xf numFmtId="0" fontId="81" fillId="23" borderId="88" xfId="0" applyFont="1" applyFill="1" applyBorder="1" applyAlignment="1">
      <alignment horizontal="center" vertical="center"/>
    </xf>
    <xf numFmtId="0" fontId="81" fillId="23" borderId="105" xfId="0" applyFont="1" applyFill="1" applyBorder="1" applyAlignment="1">
      <alignment horizontal="center" vertical="center"/>
    </xf>
    <xf numFmtId="0" fontId="81" fillId="23" borderId="82" xfId="0" applyFont="1" applyFill="1" applyBorder="1" applyAlignment="1">
      <alignment horizontal="center" vertical="center"/>
    </xf>
    <xf numFmtId="0" fontId="75" fillId="2" borderId="109" xfId="0" applyFont="1" applyFill="1" applyBorder="1" applyAlignment="1">
      <alignment horizontal="left" vertical="center" wrapText="1" indent="1"/>
    </xf>
    <xf numFmtId="0" fontId="80" fillId="0" borderId="110" xfId="0" applyFont="1" applyBorder="1" applyAlignment="1">
      <alignment horizontal="center" vertical="center" wrapText="1"/>
    </xf>
    <xf numFmtId="0" fontId="75" fillId="2" borderId="111" xfId="0" applyFont="1" applyFill="1" applyBorder="1" applyAlignment="1">
      <alignment vertical="center" wrapText="1"/>
    </xf>
    <xf numFmtId="0" fontId="88" fillId="2" borderId="112" xfId="0" applyFont="1" applyFill="1" applyBorder="1" applyAlignment="1">
      <alignment horizontal="center" vertical="center"/>
    </xf>
    <xf numFmtId="0" fontId="82" fillId="0" borderId="113" xfId="0" applyFont="1" applyBorder="1" applyAlignment="1">
      <alignment horizontal="left" vertical="center" wrapText="1" indent="1"/>
    </xf>
    <xf numFmtId="0" fontId="33" fillId="2" borderId="113" xfId="0" applyFont="1" applyFill="1" applyBorder="1" applyAlignment="1">
      <alignment horizontal="center" vertical="center" wrapText="1"/>
    </xf>
    <xf numFmtId="0" fontId="75" fillId="2" borderId="114" xfId="0" applyFont="1" applyFill="1" applyBorder="1" applyAlignment="1">
      <alignment horizontal="left" vertical="center" wrapText="1" indent="1"/>
    </xf>
    <xf numFmtId="0" fontId="75" fillId="2" borderId="0" xfId="0" applyFont="1" applyFill="1" applyBorder="1" applyAlignment="1">
      <alignment vertical="center" wrapText="1"/>
    </xf>
    <xf numFmtId="0" fontId="77" fillId="0" borderId="0" xfId="0" applyFont="1" applyFill="1" applyBorder="1" applyAlignment="1">
      <alignment vertical="center" wrapText="1"/>
    </xf>
    <xf numFmtId="0" fontId="75" fillId="0" borderId="0" xfId="0" applyFont="1" applyFill="1" applyBorder="1" applyAlignment="1">
      <alignment vertical="center" wrapText="1"/>
    </xf>
    <xf numFmtId="0" fontId="75" fillId="0" borderId="0" xfId="0" applyFont="1" applyFill="1" applyBorder="1" applyAlignment="1">
      <alignment horizontal="left" vertical="center" wrapText="1"/>
    </xf>
    <xf numFmtId="0" fontId="89" fillId="0" borderId="6" xfId="0" applyFont="1" applyBorder="1" applyAlignment="1">
      <alignment horizontal="left" vertical="center" wrapText="1" indent="1"/>
    </xf>
    <xf numFmtId="0" fontId="90" fillId="0" borderId="5" xfId="0" applyFont="1" applyBorder="1" applyAlignment="1">
      <alignment horizontal="left" vertical="center" wrapText="1" indent="1"/>
    </xf>
    <xf numFmtId="0" fontId="75" fillId="2" borderId="0" xfId="0" applyFont="1" applyFill="1" applyBorder="1" applyAlignment="1">
      <alignment horizontal="left" vertical="center" wrapText="1" indent="1"/>
    </xf>
    <xf numFmtId="0" fontId="96" fillId="2" borderId="0" xfId="0" applyFont="1" applyFill="1" applyAlignment="1">
      <alignment wrapText="1"/>
    </xf>
    <xf numFmtId="0" fontId="80" fillId="0" borderId="76" xfId="0" applyFont="1" applyBorder="1" applyAlignment="1">
      <alignment horizontal="center" vertical="center" wrapText="1"/>
    </xf>
    <xf numFmtId="0" fontId="75" fillId="2" borderId="117" xfId="0" applyFont="1" applyFill="1" applyBorder="1" applyAlignment="1">
      <alignment vertical="center" wrapText="1"/>
    </xf>
    <xf numFmtId="0" fontId="80" fillId="0" borderId="81" xfId="0" applyFont="1" applyBorder="1" applyAlignment="1">
      <alignment horizontal="center" vertical="center" wrapText="1"/>
    </xf>
    <xf numFmtId="0" fontId="75" fillId="2" borderId="121" xfId="0" applyFont="1" applyFill="1" applyBorder="1" applyAlignment="1">
      <alignment vertical="center" wrapText="1"/>
    </xf>
    <xf numFmtId="0" fontId="84" fillId="0" borderId="122" xfId="0" applyFont="1" applyFill="1" applyBorder="1" applyAlignment="1">
      <alignment horizontal="center" vertical="center"/>
    </xf>
    <xf numFmtId="0" fontId="90" fillId="2" borderId="123" xfId="0" applyFont="1" applyFill="1" applyBorder="1" applyAlignment="1">
      <alignment horizontal="left" vertical="center" wrapText="1" indent="1"/>
    </xf>
    <xf numFmtId="0" fontId="85" fillId="0" borderId="124" xfId="0" applyFont="1" applyFill="1" applyBorder="1" applyAlignment="1">
      <alignment horizontal="center" vertical="center"/>
    </xf>
    <xf numFmtId="0" fontId="85" fillId="0" borderId="126" xfId="0" applyFont="1" applyFill="1" applyBorder="1" applyAlignment="1">
      <alignment horizontal="center" vertical="center"/>
    </xf>
    <xf numFmtId="0" fontId="90" fillId="2" borderId="127" xfId="0" applyFont="1" applyFill="1" applyBorder="1" applyAlignment="1">
      <alignment horizontal="left" vertical="center" wrapText="1" indent="1"/>
    </xf>
    <xf numFmtId="0" fontId="84" fillId="0" borderId="128" xfId="0" applyFont="1" applyFill="1" applyBorder="1" applyAlignment="1">
      <alignment horizontal="center" vertical="center"/>
    </xf>
    <xf numFmtId="0" fontId="90" fillId="2" borderId="129" xfId="0" applyFont="1" applyFill="1" applyBorder="1" applyAlignment="1">
      <alignment horizontal="left" vertical="center" wrapText="1" indent="1"/>
    </xf>
    <xf numFmtId="0" fontId="84" fillId="0" borderId="124" xfId="0" applyFont="1" applyFill="1" applyBorder="1" applyAlignment="1">
      <alignment horizontal="center" vertical="center"/>
    </xf>
    <xf numFmtId="0" fontId="84" fillId="0" borderId="130" xfId="0" applyFont="1" applyFill="1" applyBorder="1" applyAlignment="1">
      <alignment horizontal="center" vertical="center"/>
    </xf>
    <xf numFmtId="0" fontId="90" fillId="2" borderId="131" xfId="0" applyFont="1" applyFill="1" applyBorder="1" applyAlignment="1">
      <alignment horizontal="left" vertical="center" wrapText="1" indent="1"/>
    </xf>
    <xf numFmtId="0" fontId="98" fillId="2" borderId="0" xfId="0" applyFont="1" applyFill="1" applyAlignment="1">
      <alignment horizontal="left" vertical="center" indent="1"/>
    </xf>
    <xf numFmtId="0" fontId="84" fillId="0" borderId="132" xfId="0" applyFont="1" applyFill="1" applyBorder="1" applyAlignment="1">
      <alignment horizontal="center" vertical="center"/>
    </xf>
    <xf numFmtId="0" fontId="90" fillId="2" borderId="133" xfId="0" applyFont="1" applyFill="1" applyBorder="1" applyAlignment="1">
      <alignment horizontal="left" vertical="center" wrapText="1" indent="1"/>
    </xf>
    <xf numFmtId="0" fontId="87" fillId="0" borderId="132" xfId="0" applyFont="1" applyFill="1" applyBorder="1" applyAlignment="1">
      <alignment horizontal="center" vertical="center"/>
    </xf>
    <xf numFmtId="0" fontId="87" fillId="0" borderId="134" xfId="0" applyFont="1" applyFill="1" applyBorder="1" applyAlignment="1">
      <alignment horizontal="center" vertical="center"/>
    </xf>
    <xf numFmtId="0" fontId="90" fillId="2" borderId="135" xfId="0" applyFont="1" applyFill="1" applyBorder="1" applyAlignment="1">
      <alignment horizontal="left" vertical="center" wrapText="1" indent="1"/>
    </xf>
    <xf numFmtId="0" fontId="77" fillId="2" borderId="0" xfId="0" applyFont="1" applyFill="1" applyBorder="1" applyAlignment="1">
      <alignment vertical="center" wrapText="1"/>
    </xf>
    <xf numFmtId="0" fontId="75" fillId="2" borderId="0" xfId="0" applyFont="1" applyFill="1" applyBorder="1" applyAlignment="1">
      <alignment horizontal="left" vertical="center" wrapText="1"/>
    </xf>
    <xf numFmtId="0" fontId="68" fillId="2" borderId="63" xfId="4" applyFill="1" applyBorder="1" applyAlignment="1">
      <alignment vertical="center" wrapText="1"/>
    </xf>
    <xf numFmtId="0" fontId="68" fillId="2" borderId="0" xfId="4" applyFill="1" applyBorder="1" applyAlignment="1">
      <alignment vertical="center" wrapText="1"/>
    </xf>
    <xf numFmtId="0" fontId="73" fillId="6" borderId="0" xfId="0" applyFont="1" applyFill="1" applyAlignment="1">
      <alignment horizontal="center" vertical="center" wrapText="1"/>
    </xf>
    <xf numFmtId="0" fontId="90" fillId="0" borderId="7" xfId="0" applyFont="1" applyBorder="1" applyAlignment="1">
      <alignment horizontal="center" vertical="center" wrapText="1"/>
    </xf>
    <xf numFmtId="0" fontId="75" fillId="0" borderId="0" xfId="0" applyFont="1" applyAlignment="1">
      <alignment horizontal="center"/>
    </xf>
    <xf numFmtId="0" fontId="101" fillId="2" borderId="0" xfId="0" applyFont="1" applyFill="1" applyAlignment="1">
      <alignment horizontal="left" vertical="center"/>
    </xf>
    <xf numFmtId="0" fontId="101" fillId="2" borderId="0" xfId="0" applyFont="1" applyFill="1" applyAlignment="1">
      <alignment horizontal="center" vertical="center" wrapText="1"/>
    </xf>
    <xf numFmtId="0" fontId="102" fillId="0" borderId="64" xfId="0" applyFont="1" applyBorder="1" applyAlignment="1">
      <alignment horizontal="center" vertical="center"/>
    </xf>
    <xf numFmtId="0" fontId="90" fillId="2" borderId="136" xfId="0" applyFont="1" applyFill="1" applyBorder="1" applyAlignment="1">
      <alignment horizontal="left" vertical="center" wrapText="1" indent="1"/>
    </xf>
    <xf numFmtId="0" fontId="102" fillId="0" borderId="65" xfId="0" applyFont="1" applyBorder="1" applyAlignment="1">
      <alignment horizontal="center" vertical="center"/>
    </xf>
    <xf numFmtId="0" fontId="102" fillId="0" borderId="139" xfId="0" applyFont="1" applyBorder="1" applyAlignment="1">
      <alignment horizontal="center" vertical="center"/>
    </xf>
    <xf numFmtId="0" fontId="90" fillId="2" borderId="140" xfId="0" applyFont="1" applyFill="1" applyBorder="1" applyAlignment="1">
      <alignment horizontal="left" vertical="center" wrapText="1" indent="1"/>
    </xf>
    <xf numFmtId="0" fontId="102" fillId="0" borderId="141" xfId="0" applyFont="1" applyBorder="1" applyAlignment="1">
      <alignment horizontal="center" vertical="center"/>
    </xf>
    <xf numFmtId="0" fontId="102" fillId="0" borderId="144" xfId="0" applyFont="1" applyBorder="1" applyAlignment="1">
      <alignment horizontal="center" vertical="center"/>
    </xf>
    <xf numFmtId="0" fontId="102" fillId="0" borderId="146" xfId="0" applyFont="1" applyBorder="1" applyAlignment="1">
      <alignment horizontal="center" vertical="center"/>
    </xf>
    <xf numFmtId="0" fontId="90" fillId="2" borderId="147" xfId="0" applyFont="1" applyFill="1" applyBorder="1" applyAlignment="1">
      <alignment horizontal="left" vertical="center" wrapText="1" indent="1"/>
    </xf>
    <xf numFmtId="0" fontId="102" fillId="0" borderId="148" xfId="0" applyFont="1" applyBorder="1" applyAlignment="1">
      <alignment horizontal="center" vertical="center"/>
    </xf>
    <xf numFmtId="0" fontId="104" fillId="0" borderId="64" xfId="0" applyFont="1" applyBorder="1" applyAlignment="1">
      <alignment horizontal="center" vertical="center"/>
    </xf>
    <xf numFmtId="0" fontId="90" fillId="2" borderId="150" xfId="0" applyFont="1" applyFill="1" applyBorder="1" applyAlignment="1">
      <alignment horizontal="left" vertical="center" wrapText="1" indent="1"/>
    </xf>
    <xf numFmtId="0" fontId="105" fillId="2" borderId="0" xfId="0" applyFont="1" applyFill="1" applyAlignment="1">
      <alignment horizontal="center" vertical="center" wrapText="1"/>
    </xf>
    <xf numFmtId="0" fontId="107" fillId="0" borderId="0" xfId="0" applyFont="1" applyFill="1" applyAlignment="1">
      <alignment horizontal="center" vertical="center" wrapText="1"/>
    </xf>
    <xf numFmtId="0" fontId="75" fillId="0" borderId="0" xfId="0" applyFont="1" applyFill="1" applyAlignment="1">
      <alignment horizontal="center" vertical="center" wrapText="1"/>
    </xf>
    <xf numFmtId="0" fontId="84" fillId="0" borderId="153" xfId="0" applyFont="1" applyFill="1" applyBorder="1" applyAlignment="1">
      <alignment horizontal="center" vertical="center"/>
    </xf>
    <xf numFmtId="0" fontId="102" fillId="0" borderId="151" xfId="0" applyFont="1" applyFill="1" applyBorder="1" applyAlignment="1">
      <alignment horizontal="center" vertical="center"/>
    </xf>
    <xf numFmtId="0" fontId="85" fillId="0" borderId="154" xfId="0" applyFont="1" applyFill="1" applyBorder="1" applyAlignment="1">
      <alignment horizontal="center" vertical="center"/>
    </xf>
    <xf numFmtId="0" fontId="102" fillId="0" borderId="144" xfId="0" applyFont="1" applyFill="1" applyBorder="1" applyAlignment="1">
      <alignment horizontal="center" vertical="center"/>
    </xf>
    <xf numFmtId="0" fontId="85" fillId="0" borderId="155" xfId="0" applyFont="1" applyFill="1" applyBorder="1" applyAlignment="1">
      <alignment horizontal="center" vertical="center"/>
    </xf>
    <xf numFmtId="0" fontId="84" fillId="0" borderId="154" xfId="0" applyFont="1" applyFill="1" applyBorder="1" applyAlignment="1">
      <alignment horizontal="center" vertical="center"/>
    </xf>
    <xf numFmtId="0" fontId="102" fillId="0" borderId="148" xfId="0" applyFont="1" applyFill="1" applyBorder="1" applyAlignment="1">
      <alignment horizontal="center" vertical="center"/>
    </xf>
    <xf numFmtId="0" fontId="87" fillId="0" borderId="154" xfId="0" applyFont="1" applyFill="1" applyBorder="1" applyAlignment="1">
      <alignment horizontal="center" vertical="center"/>
    </xf>
    <xf numFmtId="0" fontId="87" fillId="0" borderId="155" xfId="0" applyFont="1" applyFill="1" applyBorder="1" applyAlignment="1">
      <alignment horizontal="center" vertical="center"/>
    </xf>
    <xf numFmtId="0" fontId="84" fillId="0" borderId="141" xfId="0" applyFont="1" applyFill="1" applyBorder="1" applyAlignment="1">
      <alignment horizontal="center" vertical="center"/>
    </xf>
    <xf numFmtId="0" fontId="84" fillId="0" borderId="144" xfId="0" applyFont="1" applyFill="1" applyBorder="1" applyAlignment="1">
      <alignment horizontal="center" vertical="center"/>
    </xf>
    <xf numFmtId="0" fontId="84" fillId="0" borderId="156" xfId="0" applyFont="1" applyFill="1" applyBorder="1" applyAlignment="1">
      <alignment horizontal="center" vertical="center"/>
    </xf>
    <xf numFmtId="0" fontId="104" fillId="0" borderId="151" xfId="0" applyFont="1" applyFill="1" applyBorder="1" applyAlignment="1">
      <alignment horizontal="center" vertical="center"/>
    </xf>
    <xf numFmtId="0" fontId="84" fillId="0" borderId="148" xfId="0" applyFont="1" applyFill="1" applyBorder="1" applyAlignment="1">
      <alignment horizontal="center" vertical="center"/>
    </xf>
    <xf numFmtId="0" fontId="87" fillId="0" borderId="156" xfId="0" applyFont="1" applyFill="1" applyBorder="1" applyAlignment="1">
      <alignment horizontal="center" vertical="center"/>
    </xf>
    <xf numFmtId="0" fontId="87" fillId="2" borderId="0" xfId="0" applyFont="1" applyFill="1" applyBorder="1" applyAlignment="1">
      <alignment horizontal="center" vertical="center"/>
    </xf>
    <xf numFmtId="0" fontId="90" fillId="2" borderId="0" xfId="0" applyFont="1" applyFill="1" applyBorder="1" applyAlignment="1">
      <alignment horizontal="left" vertical="center" wrapText="1" indent="1"/>
    </xf>
    <xf numFmtId="0" fontId="87" fillId="0" borderId="148" xfId="0" applyFont="1" applyFill="1" applyBorder="1" applyAlignment="1">
      <alignment horizontal="center" vertical="center"/>
    </xf>
    <xf numFmtId="0" fontId="84" fillId="2" borderId="142" xfId="0" applyFont="1" applyFill="1" applyBorder="1" applyAlignment="1">
      <alignment horizontal="center" vertical="center"/>
    </xf>
    <xf numFmtId="0" fontId="90" fillId="2" borderId="143" xfId="0" applyFont="1" applyFill="1" applyBorder="1" applyAlignment="1">
      <alignment horizontal="left" vertical="center" wrapText="1" indent="1"/>
    </xf>
    <xf numFmtId="0" fontId="80" fillId="0" borderId="142" xfId="0" applyFont="1" applyBorder="1" applyAlignment="1">
      <alignment horizontal="center" vertical="center" wrapText="1"/>
    </xf>
    <xf numFmtId="0" fontId="75" fillId="2" borderId="89" xfId="0" applyFont="1" applyFill="1" applyBorder="1" applyAlignment="1">
      <alignment vertical="center" wrapText="1"/>
    </xf>
    <xf numFmtId="0" fontId="75" fillId="2" borderId="143" xfId="0" applyFont="1" applyFill="1" applyBorder="1" applyAlignment="1">
      <alignment horizontal="left" vertical="center" wrapText="1" indent="1"/>
    </xf>
    <xf numFmtId="0" fontId="84" fillId="2" borderId="139" xfId="0" applyFont="1" applyFill="1" applyBorder="1" applyAlignment="1">
      <alignment horizontal="center" vertical="center"/>
    </xf>
    <xf numFmtId="0" fontId="90" fillId="2" borderId="145" xfId="0" applyFont="1" applyFill="1" applyBorder="1" applyAlignment="1">
      <alignment horizontal="left" vertical="center" wrapText="1" indent="1"/>
    </xf>
    <xf numFmtId="0" fontId="80" fillId="0" borderId="157" xfId="0" applyFont="1" applyBorder="1" applyAlignment="1">
      <alignment horizontal="center" vertical="center" wrapText="1"/>
    </xf>
    <xf numFmtId="0" fontId="75" fillId="2" borderId="107" xfId="0" applyFont="1" applyFill="1" applyBorder="1" applyAlignment="1">
      <alignment vertical="center" wrapText="1"/>
    </xf>
    <xf numFmtId="0" fontId="75" fillId="2" borderId="158" xfId="0" applyFont="1" applyFill="1" applyBorder="1" applyAlignment="1">
      <alignment horizontal="left" vertical="center" wrapText="1" indent="1"/>
    </xf>
    <xf numFmtId="0" fontId="80" fillId="0" borderId="146" xfId="0" applyFont="1" applyBorder="1" applyAlignment="1">
      <alignment horizontal="center" vertical="center" wrapText="1"/>
    </xf>
    <xf numFmtId="0" fontId="75" fillId="2" borderId="108" xfId="0" applyFont="1" applyFill="1" applyBorder="1" applyAlignment="1">
      <alignment vertical="center" wrapText="1"/>
    </xf>
    <xf numFmtId="0" fontId="75" fillId="2" borderId="149" xfId="0" applyFont="1" applyFill="1" applyBorder="1" applyAlignment="1">
      <alignment horizontal="left" vertical="center" wrapText="1" indent="1"/>
    </xf>
    <xf numFmtId="0" fontId="84" fillId="2" borderId="157" xfId="0" applyFont="1" applyFill="1" applyBorder="1" applyAlignment="1">
      <alignment horizontal="center" vertical="center"/>
    </xf>
    <xf numFmtId="0" fontId="84" fillId="2" borderId="146" xfId="0" applyFont="1" applyFill="1" applyBorder="1" applyAlignment="1">
      <alignment horizontal="center" vertical="center"/>
    </xf>
    <xf numFmtId="0" fontId="90" fillId="2" borderId="149" xfId="0" applyFont="1" applyFill="1" applyBorder="1" applyAlignment="1">
      <alignment horizontal="left" vertical="center" wrapText="1" indent="1"/>
    </xf>
    <xf numFmtId="0" fontId="84" fillId="2" borderId="0" xfId="0" applyFont="1" applyFill="1" applyBorder="1" applyAlignment="1">
      <alignment horizontal="center" vertical="center"/>
    </xf>
    <xf numFmtId="0" fontId="87" fillId="0" borderId="159" xfId="0" applyFont="1" applyFill="1" applyBorder="1" applyAlignment="1">
      <alignment horizontal="center" vertical="center"/>
    </xf>
    <xf numFmtId="0" fontId="90" fillId="2" borderId="160" xfId="0" applyFont="1" applyFill="1" applyBorder="1" applyAlignment="1">
      <alignment horizontal="left" vertical="center" wrapText="1" indent="1"/>
    </xf>
    <xf numFmtId="0" fontId="99" fillId="2" borderId="162" xfId="0" applyFont="1" applyFill="1" applyBorder="1" applyAlignment="1">
      <alignment horizontal="left" vertical="center" wrapText="1" indent="1"/>
    </xf>
    <xf numFmtId="0" fontId="99" fillId="2" borderId="163" xfId="0" applyFont="1" applyFill="1" applyBorder="1" applyAlignment="1">
      <alignment horizontal="left" vertical="center" wrapText="1" indent="1"/>
    </xf>
    <xf numFmtId="0" fontId="99" fillId="2" borderId="157" xfId="0" applyFont="1" applyFill="1" applyBorder="1" applyAlignment="1">
      <alignment horizontal="left" vertical="center" wrapText="1" indent="1"/>
    </xf>
    <xf numFmtId="0" fontId="99" fillId="2" borderId="158" xfId="0" applyFont="1" applyFill="1" applyBorder="1" applyAlignment="1">
      <alignment horizontal="left" vertical="center" wrapText="1" indent="1"/>
    </xf>
    <xf numFmtId="0" fontId="99" fillId="2" borderId="64" xfId="0" applyFont="1" applyFill="1" applyBorder="1" applyAlignment="1">
      <alignment horizontal="left" vertical="center" wrapText="1" indent="1"/>
    </xf>
    <xf numFmtId="0" fontId="99" fillId="2" borderId="65" xfId="0" applyFont="1" applyFill="1" applyBorder="1" applyAlignment="1">
      <alignment horizontal="left" vertical="center" wrapText="1" indent="1"/>
    </xf>
    <xf numFmtId="0" fontId="75" fillId="0" borderId="0" xfId="14" applyFont="1" applyFill="1" applyAlignment="1">
      <alignment vertical="center"/>
    </xf>
    <xf numFmtId="0" fontId="41" fillId="16" borderId="166" xfId="2" applyFont="1" applyFill="1" applyBorder="1" applyAlignment="1">
      <alignment horizontal="left" vertical="center" wrapText="1" indent="1"/>
    </xf>
    <xf numFmtId="0" fontId="41" fillId="16" borderId="167" xfId="2" applyFont="1" applyFill="1" applyBorder="1" applyAlignment="1">
      <alignment horizontal="left" vertical="center" wrapText="1" indent="1"/>
    </xf>
    <xf numFmtId="0" fontId="41" fillId="16" borderId="166" xfId="2" applyFont="1" applyFill="1" applyBorder="1" applyAlignment="1">
      <alignment horizontal="center" vertical="center" wrapText="1"/>
    </xf>
    <xf numFmtId="0" fontId="41" fillId="16" borderId="167" xfId="2" applyFont="1" applyFill="1" applyBorder="1" applyAlignment="1">
      <alignment horizontal="center" vertical="center" wrapText="1"/>
    </xf>
    <xf numFmtId="9" fontId="37" fillId="16" borderId="166" xfId="3" applyNumberFormat="1" applyFont="1" applyFill="1" applyBorder="1" applyAlignment="1">
      <alignment horizontal="center" vertical="center" wrapText="1"/>
    </xf>
    <xf numFmtId="9" fontId="37" fillId="16" borderId="168" xfId="3" applyNumberFormat="1" applyFont="1" applyFill="1" applyBorder="1" applyAlignment="1">
      <alignment horizontal="center" vertical="center" wrapText="1"/>
    </xf>
    <xf numFmtId="0" fontId="74" fillId="6" borderId="0" xfId="15" applyFont="1" applyFill="1" applyBorder="1" applyAlignment="1">
      <alignment horizontal="left" vertical="center"/>
    </xf>
    <xf numFmtId="0" fontId="94" fillId="2" borderId="0" xfId="15" applyFont="1" applyFill="1"/>
    <xf numFmtId="0" fontId="75" fillId="2" borderId="0" xfId="14" applyFont="1" applyFill="1" applyAlignment="1">
      <alignment vertical="center"/>
    </xf>
    <xf numFmtId="0" fontId="75" fillId="2" borderId="0" xfId="14" applyFont="1" applyFill="1" applyAlignment="1">
      <alignment horizontal="center" vertical="center" wrapText="1"/>
    </xf>
    <xf numFmtId="0" fontId="75" fillId="2" borderId="0" xfId="5" applyFont="1" applyFill="1" applyAlignment="1">
      <alignment horizontal="center" vertical="center" wrapText="1"/>
    </xf>
    <xf numFmtId="0" fontId="33" fillId="2" borderId="0" xfId="14" applyFont="1" applyFill="1" applyAlignment="1">
      <alignment horizontal="center" vertical="center" wrapText="1"/>
    </xf>
    <xf numFmtId="0" fontId="75" fillId="0" borderId="0" xfId="14" applyFont="1"/>
    <xf numFmtId="0" fontId="75" fillId="0" borderId="0" xfId="14" applyFont="1" applyFill="1"/>
    <xf numFmtId="0" fontId="75" fillId="2" borderId="0" xfId="0" applyFont="1" applyFill="1" applyAlignment="1">
      <alignment horizontal="center" vertical="center" wrapText="1"/>
    </xf>
    <xf numFmtId="0" fontId="75" fillId="2" borderId="0" xfId="0" applyFont="1" applyFill="1" applyAlignment="1">
      <alignment vertical="center"/>
    </xf>
    <xf numFmtId="0" fontId="113" fillId="2" borderId="0" xfId="5" applyFont="1" applyFill="1" applyAlignment="1">
      <alignment horizontal="center" vertical="center" wrapText="1"/>
    </xf>
    <xf numFmtId="0" fontId="75" fillId="2" borderId="0" xfId="5" applyFont="1" applyFill="1" applyAlignment="1">
      <alignment horizontal="left" vertical="center" indent="1"/>
    </xf>
    <xf numFmtId="0" fontId="114" fillId="2" borderId="0" xfId="5" applyFont="1" applyFill="1" applyAlignment="1">
      <alignment horizontal="center" vertical="center"/>
    </xf>
    <xf numFmtId="0" fontId="75" fillId="2" borderId="0" xfId="5" applyFont="1" applyFill="1" applyAlignment="1">
      <alignment vertical="center" wrapText="1"/>
    </xf>
    <xf numFmtId="0" fontId="75" fillId="0" borderId="0" xfId="5" applyFont="1" applyFill="1"/>
    <xf numFmtId="0" fontId="75" fillId="0" borderId="0" xfId="5" applyFont="1" applyFill="1" applyAlignment="1">
      <alignment vertical="center" wrapText="1"/>
    </xf>
    <xf numFmtId="0" fontId="33" fillId="2" borderId="0" xfId="14" applyFont="1" applyFill="1" applyAlignment="1">
      <alignment vertical="center"/>
    </xf>
    <xf numFmtId="0" fontId="115" fillId="2" borderId="0" xfId="5" applyFont="1" applyFill="1" applyAlignment="1">
      <alignment horizontal="center" vertical="center" wrapText="1"/>
    </xf>
    <xf numFmtId="0" fontId="33" fillId="0" borderId="0" xfId="14" applyFont="1" applyFill="1" applyAlignment="1">
      <alignment vertical="center" wrapText="1"/>
    </xf>
    <xf numFmtId="0" fontId="116" fillId="2" borderId="0" xfId="14" applyFont="1" applyFill="1" applyAlignment="1">
      <alignment horizontal="center" vertical="center"/>
    </xf>
    <xf numFmtId="0" fontId="74" fillId="6" borderId="0" xfId="0" applyFont="1" applyFill="1" applyAlignment="1">
      <alignment horizontal="left" vertical="center" indent="1"/>
    </xf>
    <xf numFmtId="0" fontId="74" fillId="6" borderId="0" xfId="0" applyFont="1" applyFill="1" applyAlignment="1" applyProtection="1">
      <alignment horizontal="left" vertical="center" indent="1"/>
      <protection locked="0"/>
    </xf>
    <xf numFmtId="0" fontId="36" fillId="2" borderId="0" xfId="0" applyFont="1" applyFill="1" applyAlignment="1">
      <alignment horizontal="left" vertical="center" indent="1"/>
    </xf>
    <xf numFmtId="0" fontId="117" fillId="2" borderId="0" xfId="16" applyFont="1" applyFill="1" applyAlignment="1">
      <alignment horizontal="left" vertical="center" indent="1"/>
    </xf>
    <xf numFmtId="0" fontId="36" fillId="2" borderId="0" xfId="0" applyFont="1" applyFill="1" applyAlignment="1" applyProtection="1">
      <alignment horizontal="left" vertical="center" indent="1"/>
      <protection locked="0"/>
    </xf>
    <xf numFmtId="0" fontId="21" fillId="0" borderId="0" xfId="17" applyFont="1" applyFill="1" applyAlignment="1">
      <alignment horizontal="left" vertical="center" indent="1"/>
    </xf>
    <xf numFmtId="0" fontId="51" fillId="2" borderId="0" xfId="16" applyFont="1" applyFill="1" applyAlignment="1">
      <alignment horizontal="left" vertical="center" indent="1"/>
    </xf>
    <xf numFmtId="0" fontId="18" fillId="2" borderId="0" xfId="0" applyFont="1" applyFill="1" applyAlignment="1">
      <alignment horizontal="left" vertical="center" indent="1"/>
    </xf>
    <xf numFmtId="0" fontId="75" fillId="16" borderId="0" xfId="17" applyFont="1" applyFill="1" applyBorder="1" applyAlignment="1">
      <alignment horizontal="left" vertical="center" wrapText="1" indent="1"/>
    </xf>
    <xf numFmtId="0" fontId="107" fillId="2" borderId="0" xfId="18" applyFont="1" applyFill="1" applyAlignment="1">
      <alignment horizontal="left" vertical="center" indent="1"/>
    </xf>
    <xf numFmtId="0" fontId="118" fillId="16" borderId="0" xfId="17" applyFont="1" applyFill="1" applyBorder="1" applyAlignment="1">
      <alignment horizontal="left" vertical="center" wrapText="1" indent="1"/>
    </xf>
    <xf numFmtId="0" fontId="75" fillId="0" borderId="0" xfId="17" quotePrefix="1" applyFont="1" applyFill="1" applyAlignment="1">
      <alignment horizontal="left" vertical="center" wrapText="1" indent="1"/>
    </xf>
    <xf numFmtId="0" fontId="75" fillId="0" borderId="0" xfId="17" quotePrefix="1" applyFont="1" applyFill="1" applyAlignment="1">
      <alignment horizontal="left" vertical="center" indent="1"/>
    </xf>
    <xf numFmtId="0" fontId="33" fillId="2" borderId="0" xfId="18" applyFont="1" applyFill="1" applyAlignment="1">
      <alignment horizontal="left" vertical="center" indent="1"/>
    </xf>
    <xf numFmtId="0" fontId="119" fillId="10" borderId="21" xfId="18" applyFont="1" applyFill="1" applyBorder="1" applyAlignment="1">
      <alignment horizontal="left" vertical="center" wrapText="1" indent="1"/>
    </xf>
    <xf numFmtId="0" fontId="33" fillId="0" borderId="0" xfId="18" applyFont="1" applyFill="1" applyAlignment="1">
      <alignment horizontal="left" vertical="center" indent="1"/>
    </xf>
    <xf numFmtId="0" fontId="75" fillId="2" borderId="0" xfId="18" applyFont="1" applyFill="1" applyAlignment="1">
      <alignment horizontal="left" vertical="center" wrapText="1" indent="1"/>
    </xf>
    <xf numFmtId="0" fontId="75" fillId="2" borderId="0" xfId="18" applyFont="1" applyFill="1" applyAlignment="1">
      <alignment horizontal="left" vertical="center" indent="1"/>
    </xf>
    <xf numFmtId="0" fontId="75" fillId="0" borderId="0" xfId="18" applyFont="1" applyFill="1" applyAlignment="1">
      <alignment horizontal="left" vertical="center" wrapText="1" indent="1"/>
    </xf>
    <xf numFmtId="0" fontId="33" fillId="2" borderId="64" xfId="18" applyFont="1" applyFill="1" applyBorder="1" applyAlignment="1">
      <alignment horizontal="left" vertical="center" wrapText="1" indent="1"/>
    </xf>
    <xf numFmtId="0" fontId="111" fillId="2" borderId="65" xfId="4" applyFont="1" applyFill="1" applyBorder="1" applyAlignment="1">
      <alignment horizontal="left" vertical="center" wrapText="1" indent="1"/>
    </xf>
    <xf numFmtId="0" fontId="75" fillId="0" borderId="0" xfId="18" applyFont="1" applyFill="1" applyAlignment="1">
      <alignment horizontal="left" vertical="center" indent="1"/>
    </xf>
    <xf numFmtId="0" fontId="68" fillId="2" borderId="65" xfId="4" applyFill="1" applyBorder="1" applyAlignment="1">
      <alignment horizontal="left" vertical="center" wrapText="1" indent="1"/>
    </xf>
    <xf numFmtId="0" fontId="33" fillId="2" borderId="0" xfId="18" applyFont="1" applyFill="1" applyAlignment="1">
      <alignment horizontal="left" vertical="center" wrapText="1" indent="1"/>
    </xf>
    <xf numFmtId="0" fontId="33" fillId="2" borderId="61" xfId="18" applyFont="1" applyFill="1" applyBorder="1" applyAlignment="1">
      <alignment horizontal="left" vertical="center" wrapText="1" indent="1"/>
    </xf>
    <xf numFmtId="0" fontId="120" fillId="2" borderId="65" xfId="18" applyFont="1" applyFill="1" applyBorder="1" applyAlignment="1">
      <alignment horizontal="left" vertical="center" wrapText="1" indent="1"/>
    </xf>
    <xf numFmtId="0" fontId="33" fillId="2" borderId="0" xfId="18" applyFont="1" applyFill="1" applyBorder="1" applyAlignment="1">
      <alignment horizontal="left" vertical="center" wrapText="1" indent="1"/>
    </xf>
    <xf numFmtId="0" fontId="121" fillId="2" borderId="0" xfId="18" applyFont="1" applyFill="1" applyBorder="1" applyAlignment="1">
      <alignment horizontal="left" vertical="center" wrapText="1" indent="1"/>
    </xf>
    <xf numFmtId="0" fontId="75" fillId="2" borderId="0" xfId="18" applyFont="1" applyFill="1" applyBorder="1" applyAlignment="1">
      <alignment horizontal="left" vertical="center" wrapText="1" indent="1"/>
    </xf>
    <xf numFmtId="0" fontId="0" fillId="2" borderId="0" xfId="0" applyFill="1" applyAlignment="1">
      <alignment horizontal="left" vertical="center" indent="1"/>
    </xf>
    <xf numFmtId="0" fontId="22" fillId="2" borderId="64" xfId="0" applyFont="1" applyFill="1" applyBorder="1" applyAlignment="1">
      <alignment horizontal="left" vertical="center" wrapText="1" indent="1"/>
    </xf>
    <xf numFmtId="0" fontId="70" fillId="2" borderId="65" xfId="0" applyFont="1" applyFill="1" applyBorder="1" applyAlignment="1">
      <alignment horizontal="left" vertical="center" indent="1"/>
    </xf>
    <xf numFmtId="0" fontId="0" fillId="0" borderId="0" xfId="0" applyFill="1" applyAlignment="1">
      <alignment horizontal="left" vertical="center" indent="1"/>
    </xf>
    <xf numFmtId="0" fontId="0" fillId="2" borderId="0" xfId="0" applyFill="1" applyAlignment="1">
      <alignment horizontal="left" vertical="center" wrapText="1" indent="1"/>
    </xf>
    <xf numFmtId="0" fontId="0" fillId="0" borderId="0" xfId="0" applyFill="1" applyAlignment="1">
      <alignment horizontal="left" vertical="center" wrapText="1" indent="1"/>
    </xf>
    <xf numFmtId="0" fontId="0" fillId="2" borderId="66" xfId="0" applyFont="1" applyFill="1" applyBorder="1" applyAlignment="1">
      <alignment horizontal="left" vertical="center" wrapText="1" indent="1"/>
    </xf>
    <xf numFmtId="0" fontId="75" fillId="2" borderId="0" xfId="18" applyFont="1" applyFill="1" applyAlignment="1">
      <alignment horizontal="left" indent="1"/>
    </xf>
    <xf numFmtId="0" fontId="75" fillId="2" borderId="66" xfId="18" applyFont="1" applyFill="1" applyBorder="1" applyAlignment="1">
      <alignment horizontal="left" vertical="center" wrapText="1" indent="1"/>
    </xf>
    <xf numFmtId="0" fontId="68" fillId="2" borderId="66" xfId="4" applyFill="1" applyBorder="1" applyAlignment="1">
      <alignment horizontal="left" vertical="center" wrapText="1" indent="1"/>
    </xf>
    <xf numFmtId="0" fontId="122" fillId="2" borderId="0" xfId="18" applyFont="1" applyFill="1" applyAlignment="1">
      <alignment horizontal="left" vertical="center" wrapText="1" indent="1"/>
    </xf>
    <xf numFmtId="0" fontId="75" fillId="2" borderId="0" xfId="18" applyFont="1" applyFill="1" applyAlignment="1">
      <alignment horizontal="left" wrapText="1" indent="1"/>
    </xf>
    <xf numFmtId="0" fontId="75" fillId="0" borderId="0" xfId="18" applyFont="1" applyFill="1" applyAlignment="1">
      <alignment horizontal="left" indent="1"/>
    </xf>
    <xf numFmtId="0" fontId="0" fillId="0" borderId="0" xfId="0" applyFill="1" applyAlignment="1">
      <alignment horizontal="left" indent="1"/>
    </xf>
    <xf numFmtId="0" fontId="72" fillId="7" borderId="0" xfId="0" applyFont="1" applyFill="1" applyAlignment="1">
      <alignment vertical="center"/>
    </xf>
    <xf numFmtId="0" fontId="72" fillId="25" borderId="0" xfId="0" applyFont="1" applyFill="1" applyAlignment="1">
      <alignment horizontal="left" vertical="center" indent="1"/>
    </xf>
    <xf numFmtId="0" fontId="72" fillId="25" borderId="0" xfId="0" applyFont="1" applyFill="1" applyAlignment="1">
      <alignment vertical="center"/>
    </xf>
    <xf numFmtId="0" fontId="72" fillId="25" borderId="0" xfId="0" applyFont="1" applyFill="1" applyAlignment="1" applyProtection="1">
      <alignment horizontal="left" vertical="center" indent="1"/>
      <protection locked="0"/>
    </xf>
    <xf numFmtId="0" fontId="72" fillId="0" borderId="0" xfId="0" applyFont="1" applyFill="1" applyAlignment="1">
      <alignment horizontal="left" vertical="center" indent="1"/>
    </xf>
    <xf numFmtId="0" fontId="72" fillId="0" borderId="0" xfId="0" applyFont="1" applyFill="1" applyAlignment="1">
      <alignment horizontal="left" vertical="center" wrapText="1" indent="1"/>
    </xf>
    <xf numFmtId="0" fontId="72" fillId="0" borderId="0" xfId="0" applyFont="1" applyFill="1" applyBorder="1" applyAlignment="1">
      <alignment horizontal="left" vertical="center" wrapText="1" indent="1"/>
    </xf>
    <xf numFmtId="0" fontId="74" fillId="0" borderId="0" xfId="0" applyFont="1" applyFill="1" applyAlignment="1">
      <alignment horizontal="left" vertical="center" indent="1"/>
    </xf>
    <xf numFmtId="0" fontId="73" fillId="0" borderId="0" xfId="0" applyFont="1" applyFill="1" applyAlignment="1">
      <alignment horizontal="left" vertical="center" wrapText="1" indent="1"/>
    </xf>
    <xf numFmtId="0" fontId="73" fillId="0" borderId="0" xfId="0" applyFont="1" applyFill="1" applyBorder="1" applyAlignment="1">
      <alignment horizontal="left" vertical="center" wrapText="1" indent="1"/>
    </xf>
    <xf numFmtId="0" fontId="36" fillId="0" borderId="0" xfId="0" applyFont="1" applyFill="1" applyAlignment="1">
      <alignment horizontal="left" vertical="center" indent="1"/>
    </xf>
    <xf numFmtId="0" fontId="21" fillId="0" borderId="0" xfId="17" applyFont="1" applyFill="1" applyBorder="1" applyAlignment="1">
      <alignment horizontal="left" vertical="center" wrapText="1" indent="1"/>
    </xf>
    <xf numFmtId="49" fontId="123" fillId="2" borderId="66" xfId="18" applyNumberFormat="1" applyFont="1" applyFill="1" applyBorder="1" applyAlignment="1">
      <alignment horizontal="left" vertical="center" wrapText="1" indent="1"/>
    </xf>
    <xf numFmtId="0" fontId="72" fillId="7" borderId="0" xfId="0" applyFont="1" applyFill="1" applyAlignment="1" applyProtection="1">
      <alignment vertical="center"/>
      <protection locked="0"/>
    </xf>
    <xf numFmtId="0" fontId="72" fillId="7" borderId="0" xfId="0" applyFont="1" applyFill="1" applyBorder="1" applyAlignment="1">
      <alignment vertical="center" wrapText="1"/>
    </xf>
    <xf numFmtId="0" fontId="72" fillId="0" borderId="0" xfId="0" applyFont="1" applyAlignment="1">
      <alignment vertical="center" wrapText="1"/>
    </xf>
    <xf numFmtId="0" fontId="72" fillId="0" borderId="0" xfId="0" applyFont="1" applyAlignment="1">
      <alignment horizontal="center" vertical="center" wrapText="1"/>
    </xf>
    <xf numFmtId="0" fontId="74" fillId="6" borderId="0" xfId="0" applyFont="1" applyFill="1" applyAlignment="1" applyProtection="1">
      <alignment vertical="center"/>
      <protection locked="0"/>
    </xf>
    <xf numFmtId="0" fontId="74" fillId="6" borderId="0" xfId="0" applyFont="1" applyFill="1" applyAlignment="1">
      <alignment vertical="center"/>
    </xf>
    <xf numFmtId="0" fontId="73" fillId="6" borderId="0" xfId="0" applyFont="1" applyFill="1" applyBorder="1" applyAlignment="1">
      <alignment vertical="center" wrapText="1"/>
    </xf>
    <xf numFmtId="0" fontId="73" fillId="0" borderId="0" xfId="0" applyFont="1" applyAlignment="1">
      <alignment vertical="center" wrapText="1"/>
    </xf>
    <xf numFmtId="0" fontId="73" fillId="0" borderId="0" xfId="0" applyFont="1" applyAlignment="1">
      <alignment horizontal="center" vertical="center" wrapText="1"/>
    </xf>
    <xf numFmtId="0" fontId="36" fillId="2" borderId="0" xfId="0" applyFont="1" applyFill="1" applyAlignment="1" applyProtection="1">
      <alignment vertical="center"/>
      <protection locked="0"/>
    </xf>
    <xf numFmtId="0" fontId="21" fillId="16" borderId="0" xfId="17" applyFont="1" applyFill="1" applyBorder="1" applyAlignment="1">
      <alignment horizontal="center" vertical="center" wrapText="1"/>
    </xf>
    <xf numFmtId="0" fontId="21" fillId="0" borderId="0" xfId="17" applyFont="1" applyFill="1" applyAlignment="1">
      <alignment vertical="center"/>
    </xf>
    <xf numFmtId="0" fontId="124" fillId="2" borderId="0" xfId="16" applyFont="1" applyFill="1" applyAlignment="1">
      <alignment horizontal="left" vertical="center" indent="1"/>
    </xf>
    <xf numFmtId="0" fontId="125" fillId="2" borderId="0" xfId="0" applyFont="1" applyFill="1" applyBorder="1" applyAlignment="1">
      <alignment horizontal="center" vertical="center" wrapText="1"/>
    </xf>
    <xf numFmtId="0" fontId="127" fillId="2" borderId="0" xfId="0" applyFont="1" applyFill="1" applyAlignment="1">
      <alignment horizontal="left" vertical="center" wrapText="1" indent="1"/>
    </xf>
    <xf numFmtId="0" fontId="126" fillId="2" borderId="0" xfId="0" applyFont="1" applyFill="1" applyBorder="1" applyAlignment="1">
      <alignment horizontal="left" vertical="center" indent="1"/>
    </xf>
    <xf numFmtId="0" fontId="103" fillId="2" borderId="0" xfId="0" applyFont="1" applyFill="1" applyAlignment="1">
      <alignment vertical="center"/>
    </xf>
    <xf numFmtId="0" fontId="126" fillId="0" borderId="0" xfId="0" applyFont="1" applyAlignment="1">
      <alignment horizontal="left" vertical="center" indent="1"/>
    </xf>
    <xf numFmtId="0" fontId="103" fillId="2" borderId="0" xfId="0" applyFont="1" applyFill="1" applyBorder="1" applyAlignment="1">
      <alignment vertical="center"/>
    </xf>
    <xf numFmtId="0" fontId="103" fillId="0" borderId="0" xfId="0" applyFont="1" applyAlignment="1">
      <alignment vertical="center"/>
    </xf>
    <xf numFmtId="0" fontId="75" fillId="16" borderId="0" xfId="6" applyFont="1" applyFill="1" applyBorder="1" applyAlignment="1">
      <alignment horizontal="center" vertical="center" wrapText="1"/>
    </xf>
    <xf numFmtId="0" fontId="109" fillId="2" borderId="0" xfId="16" applyFont="1" applyFill="1" applyAlignment="1">
      <alignment vertical="center" wrapText="1"/>
    </xf>
    <xf numFmtId="0" fontId="21" fillId="0" borderId="0" xfId="16"/>
    <xf numFmtId="0" fontId="116" fillId="27" borderId="0" xfId="0" applyFont="1" applyFill="1" applyBorder="1" applyAlignment="1">
      <alignment horizontal="left" vertical="center" indent="1"/>
    </xf>
    <xf numFmtId="0" fontId="116" fillId="27" borderId="0" xfId="0" applyFont="1" applyFill="1" applyBorder="1" applyAlignment="1">
      <alignment horizontal="left" vertical="center" wrapText="1" indent="1"/>
    </xf>
    <xf numFmtId="0" fontId="131" fillId="28" borderId="0" xfId="0" applyFont="1" applyFill="1" applyBorder="1" applyAlignment="1">
      <alignment horizontal="left" vertical="center" indent="1"/>
    </xf>
    <xf numFmtId="0" fontId="132" fillId="28" borderId="0" xfId="0" applyFont="1" applyFill="1" applyBorder="1" applyAlignment="1">
      <alignment horizontal="left" vertical="center" indent="1"/>
    </xf>
    <xf numFmtId="0" fontId="75" fillId="0" borderId="6" xfId="0" applyFont="1" applyBorder="1" applyAlignment="1">
      <alignment horizontal="left" vertical="center" wrapText="1" indent="1"/>
    </xf>
    <xf numFmtId="0" fontId="75" fillId="0" borderId="6" xfId="0" applyFont="1" applyBorder="1" applyAlignment="1">
      <alignment horizontal="center" vertical="center" wrapText="1"/>
    </xf>
    <xf numFmtId="0" fontId="75" fillId="0" borderId="6" xfId="0" applyFont="1" applyBorder="1" applyAlignment="1">
      <alignment horizontal="right" vertical="center" wrapText="1" indent="1"/>
    </xf>
    <xf numFmtId="0" fontId="75" fillId="0" borderId="177" xfId="0" applyFont="1" applyBorder="1" applyAlignment="1">
      <alignment horizontal="left" vertical="center" wrapText="1" indent="1"/>
    </xf>
    <xf numFmtId="0" fontId="75" fillId="0" borderId="178" xfId="0" applyFont="1" applyBorder="1" applyAlignment="1">
      <alignment horizontal="left" vertical="center" wrapText="1" indent="1"/>
    </xf>
    <xf numFmtId="0" fontId="75" fillId="0" borderId="179" xfId="0" applyFont="1" applyBorder="1" applyAlignment="1">
      <alignment horizontal="center" vertical="center" wrapText="1"/>
    </xf>
    <xf numFmtId="0" fontId="71" fillId="2" borderId="0" xfId="0" applyFont="1" applyFill="1" applyAlignment="1">
      <alignment horizontal="left" vertical="center" wrapText="1" indent="1"/>
    </xf>
    <xf numFmtId="0" fontId="36" fillId="2" borderId="0" xfId="0" applyFont="1" applyFill="1" applyAlignment="1">
      <alignment horizontal="left" vertical="center" wrapText="1" indent="1"/>
    </xf>
    <xf numFmtId="0" fontId="11" fillId="16" borderId="0" xfId="19" applyFont="1" applyFill="1" applyBorder="1" applyAlignment="1">
      <alignment horizontal="left" vertical="center" wrapText="1" indent="1"/>
    </xf>
    <xf numFmtId="0" fontId="12" fillId="2" borderId="0" xfId="0" applyFont="1" applyFill="1" applyAlignment="1">
      <alignment horizontal="left" vertical="center" wrapText="1" indent="1"/>
    </xf>
    <xf numFmtId="0" fontId="11" fillId="0" borderId="0" xfId="19" applyFont="1" applyFill="1" applyAlignment="1">
      <alignment horizontal="left" vertical="center" indent="1"/>
    </xf>
    <xf numFmtId="0" fontId="12" fillId="0" borderId="0" xfId="0" applyFont="1" applyFill="1" applyAlignment="1">
      <alignment horizontal="left" vertical="center" wrapText="1" indent="1"/>
    </xf>
    <xf numFmtId="0" fontId="133" fillId="2" borderId="0" xfId="0" applyFont="1" applyFill="1" applyAlignment="1">
      <alignment horizontal="left" vertical="center" indent="1"/>
    </xf>
    <xf numFmtId="0" fontId="119" fillId="6" borderId="1" xfId="16" applyFont="1" applyFill="1" applyBorder="1" applyAlignment="1">
      <alignment horizontal="left" vertical="center" wrapText="1" indent="1"/>
    </xf>
    <xf numFmtId="0" fontId="134" fillId="6" borderId="1" xfId="16" applyFont="1" applyFill="1" applyBorder="1" applyAlignment="1">
      <alignment horizontal="left" vertical="center" wrapText="1" indent="1"/>
    </xf>
    <xf numFmtId="0" fontId="130" fillId="9" borderId="183" xfId="0" applyFont="1" applyFill="1" applyBorder="1" applyAlignment="1">
      <alignment horizontal="left" vertical="center" wrapText="1" indent="1"/>
    </xf>
    <xf numFmtId="0" fontId="9" fillId="9" borderId="184" xfId="0" applyFont="1" applyFill="1" applyBorder="1" applyAlignment="1">
      <alignment horizontal="left" vertical="center" wrapText="1" indent="1"/>
    </xf>
    <xf numFmtId="0" fontId="11" fillId="0" borderId="185" xfId="0" applyFont="1" applyBorder="1" applyAlignment="1">
      <alignment horizontal="left" vertical="center" wrapText="1" indent="1"/>
    </xf>
    <xf numFmtId="0" fontId="11" fillId="0" borderId="100" xfId="0" applyFont="1" applyBorder="1" applyAlignment="1">
      <alignment horizontal="left" vertical="center" wrapText="1" indent="1"/>
    </xf>
    <xf numFmtId="0" fontId="11" fillId="0" borderId="163" xfId="0" applyFont="1" applyBorder="1" applyAlignment="1">
      <alignment horizontal="left" vertical="center" wrapText="1" indent="1"/>
    </xf>
    <xf numFmtId="0" fontId="130" fillId="9" borderId="187" xfId="0" applyFont="1" applyFill="1" applyBorder="1" applyAlignment="1">
      <alignment horizontal="left" vertical="center" wrapText="1" indent="1"/>
    </xf>
    <xf numFmtId="0" fontId="9" fillId="9" borderId="188" xfId="0" applyFont="1" applyFill="1" applyBorder="1" applyAlignment="1">
      <alignment horizontal="left" vertical="center" wrapText="1" indent="1"/>
    </xf>
    <xf numFmtId="0" fontId="11" fillId="0" borderId="189" xfId="0" applyFont="1" applyBorder="1" applyAlignment="1">
      <alignment horizontal="left" vertical="center" wrapText="1" indent="1"/>
    </xf>
    <xf numFmtId="0" fontId="11" fillId="0" borderId="164" xfId="0" applyFont="1" applyBorder="1" applyAlignment="1">
      <alignment horizontal="left" vertical="center" wrapText="1" indent="1"/>
    </xf>
    <xf numFmtId="0" fontId="11" fillId="0" borderId="165" xfId="0" applyFont="1" applyBorder="1" applyAlignment="1">
      <alignment horizontal="left" vertical="center" wrapText="1" indent="1"/>
    </xf>
    <xf numFmtId="0" fontId="130" fillId="9" borderId="190" xfId="0" applyFont="1" applyFill="1" applyBorder="1" applyAlignment="1">
      <alignment horizontal="left" vertical="center" wrapText="1" indent="1"/>
    </xf>
    <xf numFmtId="0" fontId="9" fillId="9" borderId="191" xfId="0" applyFont="1" applyFill="1" applyBorder="1" applyAlignment="1">
      <alignment horizontal="left" vertical="center" wrapText="1" indent="1"/>
    </xf>
    <xf numFmtId="0" fontId="11" fillId="0" borderId="192" xfId="0" applyFont="1" applyBorder="1" applyAlignment="1">
      <alignment horizontal="left" vertical="center" wrapText="1" indent="1"/>
    </xf>
    <xf numFmtId="0" fontId="11" fillId="0" borderId="106" xfId="0" applyFont="1" applyBorder="1" applyAlignment="1">
      <alignment horizontal="left" vertical="center" wrapText="1" indent="1"/>
    </xf>
    <xf numFmtId="0" fontId="11" fillId="0" borderId="158" xfId="0" applyFont="1" applyBorder="1" applyAlignment="1">
      <alignment horizontal="left" vertical="center" wrapText="1" indent="1"/>
    </xf>
    <xf numFmtId="0" fontId="130" fillId="29" borderId="194" xfId="0" applyFont="1" applyFill="1" applyBorder="1" applyAlignment="1">
      <alignment horizontal="left" vertical="center" wrapText="1" indent="1"/>
    </xf>
    <xf numFmtId="0" fontId="9" fillId="29" borderId="195" xfId="0" applyFont="1" applyFill="1" applyBorder="1" applyAlignment="1">
      <alignment horizontal="left" vertical="center" wrapText="1" indent="1"/>
    </xf>
    <xf numFmtId="0" fontId="11" fillId="0" borderId="142" xfId="0" applyFont="1" applyBorder="1" applyAlignment="1">
      <alignment horizontal="left" vertical="center" wrapText="1" indent="1"/>
    </xf>
    <xf numFmtId="0" fontId="11" fillId="0" borderId="78" xfId="0" applyFont="1" applyBorder="1" applyAlignment="1">
      <alignment horizontal="left" vertical="center" wrapText="1" indent="1"/>
    </xf>
    <xf numFmtId="0" fontId="11" fillId="0" borderId="143" xfId="0" applyFont="1" applyBorder="1" applyAlignment="1">
      <alignment horizontal="left" vertical="center" wrapText="1" indent="1"/>
    </xf>
    <xf numFmtId="0" fontId="130" fillId="29" borderId="187" xfId="0" applyFont="1" applyFill="1" applyBorder="1" applyAlignment="1">
      <alignment horizontal="left" vertical="center" wrapText="1" indent="1"/>
    </xf>
    <xf numFmtId="0" fontId="9" fillId="29" borderId="198" xfId="0" applyFont="1" applyFill="1" applyBorder="1" applyAlignment="1">
      <alignment horizontal="left" vertical="center" wrapText="1" indent="1"/>
    </xf>
    <xf numFmtId="0" fontId="11" fillId="0" borderId="139" xfId="0" applyFont="1" applyBorder="1" applyAlignment="1">
      <alignment horizontal="left" vertical="center" wrapText="1" indent="1"/>
    </xf>
    <xf numFmtId="0" fontId="11" fillId="0" borderId="93" xfId="0" applyFont="1" applyBorder="1" applyAlignment="1">
      <alignment horizontal="left" vertical="center" wrapText="1" indent="1"/>
    </xf>
    <xf numFmtId="0" fontId="11" fillId="0" borderId="145" xfId="0" applyFont="1" applyBorder="1" applyAlignment="1">
      <alignment horizontal="left" vertical="center" wrapText="1" indent="1"/>
    </xf>
    <xf numFmtId="0" fontId="71" fillId="0" borderId="145" xfId="0" applyFont="1" applyBorder="1" applyAlignment="1">
      <alignment horizontal="left" vertical="center" wrapText="1" indent="1"/>
    </xf>
    <xf numFmtId="0" fontId="136" fillId="0" borderId="145" xfId="0" applyFont="1" applyBorder="1" applyAlignment="1">
      <alignment horizontal="left" vertical="center" wrapText="1" indent="1"/>
    </xf>
    <xf numFmtId="0" fontId="11" fillId="0" borderId="146" xfId="0" applyFont="1" applyBorder="1" applyAlignment="1">
      <alignment horizontal="left" vertical="center" wrapText="1" indent="1"/>
    </xf>
    <xf numFmtId="0" fontId="11" fillId="0" borderId="83" xfId="0" applyFont="1" applyBorder="1" applyAlignment="1">
      <alignment horizontal="left" vertical="center" wrapText="1" indent="1"/>
    </xf>
    <xf numFmtId="0" fontId="11" fillId="0" borderId="149" xfId="0" applyFont="1" applyBorder="1" applyAlignment="1">
      <alignment horizontal="left" vertical="center" wrapText="1" indent="1"/>
    </xf>
    <xf numFmtId="0" fontId="11" fillId="2" borderId="201" xfId="0" applyFont="1" applyFill="1" applyBorder="1" applyAlignment="1">
      <alignment horizontal="left" vertical="center" wrapText="1" indent="1"/>
    </xf>
    <xf numFmtId="0" fontId="11" fillId="2" borderId="202" xfId="0" applyFont="1" applyFill="1" applyBorder="1" applyAlignment="1">
      <alignment horizontal="left" vertical="center" wrapText="1" indent="1"/>
    </xf>
    <xf numFmtId="0" fontId="112" fillId="9" borderId="200" xfId="0" applyFont="1" applyFill="1" applyBorder="1" applyAlignment="1">
      <alignment horizontal="left" vertical="center" wrapText="1" indent="1"/>
    </xf>
    <xf numFmtId="0" fontId="11" fillId="2" borderId="203" xfId="0" applyFont="1" applyFill="1" applyBorder="1" applyAlignment="1">
      <alignment horizontal="left" vertical="center" wrapText="1" indent="1"/>
    </xf>
    <xf numFmtId="0" fontId="11" fillId="2" borderId="204" xfId="0" applyFont="1" applyFill="1" applyBorder="1" applyAlignment="1">
      <alignment horizontal="left" vertical="center" wrapText="1" indent="1"/>
    </xf>
    <xf numFmtId="0" fontId="11" fillId="2" borderId="205" xfId="0" applyFont="1" applyFill="1" applyBorder="1" applyAlignment="1">
      <alignment horizontal="left" vertical="center" wrapText="1" indent="1"/>
    </xf>
    <xf numFmtId="0" fontId="138" fillId="2" borderId="206" xfId="0" applyFont="1" applyFill="1" applyBorder="1" applyAlignment="1">
      <alignment horizontal="left" vertical="center" wrapText="1" indent="1"/>
    </xf>
    <xf numFmtId="0" fontId="11" fillId="2" borderId="206" xfId="0" applyFont="1" applyFill="1" applyBorder="1" applyAlignment="1">
      <alignment horizontal="left" vertical="center" wrapText="1" indent="1"/>
    </xf>
    <xf numFmtId="0" fontId="11" fillId="2" borderId="207" xfId="0" applyFont="1" applyFill="1" applyBorder="1" applyAlignment="1">
      <alignment horizontal="left" vertical="center" wrapText="1" indent="1"/>
    </xf>
    <xf numFmtId="0" fontId="138" fillId="2" borderId="88" xfId="0" applyFont="1" applyFill="1" applyBorder="1" applyAlignment="1">
      <alignment horizontal="left" vertical="center" wrapText="1" indent="1"/>
    </xf>
    <xf numFmtId="0" fontId="11" fillId="2" borderId="88" xfId="0" applyFont="1" applyFill="1" applyBorder="1" applyAlignment="1">
      <alignment horizontal="left" vertical="center" wrapText="1" indent="1"/>
    </xf>
    <xf numFmtId="0" fontId="11" fillId="2" borderId="170" xfId="0" applyFont="1" applyFill="1" applyBorder="1" applyAlignment="1">
      <alignment horizontal="left" vertical="center" wrapText="1" indent="1"/>
    </xf>
    <xf numFmtId="0" fontId="11" fillId="2" borderId="208" xfId="0" applyFont="1" applyFill="1" applyBorder="1" applyAlignment="1">
      <alignment horizontal="left" vertical="center" wrapText="1" indent="1"/>
    </xf>
    <xf numFmtId="0" fontId="11" fillId="2" borderId="209" xfId="0" applyFont="1" applyFill="1" applyBorder="1" applyAlignment="1">
      <alignment horizontal="left" vertical="center" wrapText="1" indent="1"/>
    </xf>
    <xf numFmtId="0" fontId="11" fillId="2" borderId="212" xfId="0" applyFont="1" applyFill="1" applyBorder="1" applyAlignment="1">
      <alignment horizontal="left" vertical="center" wrapText="1" indent="1"/>
    </xf>
    <xf numFmtId="0" fontId="11" fillId="0" borderId="199" xfId="0" applyFont="1" applyBorder="1" applyAlignment="1">
      <alignment horizontal="left" vertical="center" wrapText="1" indent="1"/>
    </xf>
    <xf numFmtId="0" fontId="130" fillId="29" borderId="216" xfId="0" applyFont="1" applyFill="1" applyBorder="1" applyAlignment="1">
      <alignment horizontal="left" vertical="center" wrapText="1" indent="1"/>
    </xf>
    <xf numFmtId="0" fontId="9" fillId="29" borderId="175" xfId="0" applyFont="1" applyFill="1" applyBorder="1" applyAlignment="1">
      <alignment horizontal="left" vertical="center" wrapText="1" indent="1"/>
    </xf>
    <xf numFmtId="0" fontId="112" fillId="25" borderId="0" xfId="0" applyFont="1" applyFill="1" applyBorder="1" applyAlignment="1">
      <alignment horizontal="left" vertical="top" wrapText="1" indent="1"/>
    </xf>
    <xf numFmtId="0" fontId="11" fillId="2" borderId="217" xfId="0" applyFont="1" applyFill="1" applyBorder="1" applyAlignment="1">
      <alignment horizontal="left" vertical="center" wrapText="1" indent="1"/>
    </xf>
    <xf numFmtId="0" fontId="130" fillId="4" borderId="187" xfId="0" applyFont="1" applyFill="1" applyBorder="1" applyAlignment="1">
      <alignment horizontal="left" vertical="center" wrapText="1" indent="1"/>
    </xf>
    <xf numFmtId="0" fontId="130" fillId="3" borderId="187" xfId="0" applyFont="1" applyFill="1" applyBorder="1" applyAlignment="1">
      <alignment horizontal="left" vertical="center" wrapText="1" indent="1"/>
    </xf>
    <xf numFmtId="0" fontId="135" fillId="9" borderId="187" xfId="0" applyFont="1" applyFill="1" applyBorder="1" applyAlignment="1">
      <alignment horizontal="left" vertical="center" wrapText="1" indent="1"/>
    </xf>
    <xf numFmtId="0" fontId="9" fillId="4" borderId="218" xfId="0" applyFont="1" applyFill="1" applyBorder="1" applyAlignment="1">
      <alignment horizontal="left" vertical="center" wrapText="1" indent="1"/>
    </xf>
    <xf numFmtId="0" fontId="9" fillId="3" borderId="218" xfId="0" applyFont="1" applyFill="1" applyBorder="1" applyAlignment="1">
      <alignment horizontal="left" vertical="center" wrapText="1" indent="1"/>
    </xf>
    <xf numFmtId="0" fontId="9" fillId="9" borderId="218" xfId="0" applyFont="1" applyFill="1" applyBorder="1" applyAlignment="1">
      <alignment horizontal="left" vertical="center" wrapText="1" indent="1"/>
    </xf>
    <xf numFmtId="0" fontId="33" fillId="2" borderId="0" xfId="14" quotePrefix="1" applyFont="1" applyFill="1" applyAlignment="1">
      <alignment horizontal="left" vertical="center" wrapText="1" indent="1"/>
    </xf>
    <xf numFmtId="0" fontId="11" fillId="2" borderId="0" xfId="0" applyFont="1" applyFill="1" applyAlignment="1">
      <alignment horizontal="right" vertical="center" wrapText="1" indent="1"/>
    </xf>
    <xf numFmtId="0" fontId="12" fillId="2" borderId="0" xfId="0" applyFont="1" applyFill="1" applyAlignment="1">
      <alignment horizontal="right" vertical="center" wrapText="1" indent="1"/>
    </xf>
    <xf numFmtId="0" fontId="11" fillId="2" borderId="180" xfId="0" applyFont="1" applyFill="1" applyBorder="1" applyAlignment="1">
      <alignment horizontal="right" vertical="center" wrapText="1" indent="1"/>
    </xf>
    <xf numFmtId="0" fontId="11" fillId="2" borderId="186" xfId="0" applyFont="1" applyFill="1" applyBorder="1" applyAlignment="1">
      <alignment horizontal="right" vertical="center" wrapText="1" indent="1"/>
    </xf>
    <xf numFmtId="0" fontId="11" fillId="0" borderId="0" xfId="0" applyFont="1" applyFill="1" applyAlignment="1">
      <alignment horizontal="right" vertical="center" wrapText="1" indent="1"/>
    </xf>
    <xf numFmtId="0" fontId="137" fillId="2" borderId="186" xfId="0" applyFont="1" applyFill="1" applyBorder="1" applyAlignment="1">
      <alignment horizontal="right" vertical="center" wrapText="1" indent="1"/>
    </xf>
    <xf numFmtId="0" fontId="72" fillId="25" borderId="0" xfId="0" applyFont="1" applyFill="1" applyAlignment="1">
      <alignment horizontal="left" vertical="center"/>
    </xf>
    <xf numFmtId="0" fontId="36" fillId="2" borderId="0" xfId="0" applyFont="1" applyFill="1" applyAlignment="1">
      <alignment horizontal="left" vertical="center"/>
    </xf>
    <xf numFmtId="0" fontId="18" fillId="2" borderId="0" xfId="0" applyFont="1" applyFill="1" applyAlignment="1">
      <alignment horizontal="left" vertical="center"/>
    </xf>
    <xf numFmtId="0" fontId="13" fillId="2" borderId="0" xfId="0" quotePrefix="1" applyFont="1" applyFill="1" applyAlignment="1">
      <alignment horizontal="left" wrapText="1"/>
    </xf>
    <xf numFmtId="0" fontId="112" fillId="25" borderId="0" xfId="0" applyFont="1" applyFill="1" applyBorder="1" applyAlignment="1">
      <alignment horizontal="left" vertical="center" indent="1"/>
    </xf>
    <xf numFmtId="0" fontId="140" fillId="2" borderId="0" xfId="0" applyFont="1" applyFill="1" applyBorder="1" applyAlignment="1">
      <alignment horizontal="left" vertical="center" wrapText="1" indent="1"/>
    </xf>
    <xf numFmtId="0" fontId="90" fillId="2" borderId="0" xfId="0" applyFont="1" applyFill="1" applyBorder="1" applyAlignment="1">
      <alignment vertical="center"/>
    </xf>
    <xf numFmtId="0" fontId="90" fillId="2" borderId="0" xfId="0" applyFont="1" applyFill="1" applyAlignment="1">
      <alignment vertical="center"/>
    </xf>
    <xf numFmtId="0" fontId="90" fillId="0" borderId="0" xfId="0" applyFont="1" applyAlignment="1">
      <alignment vertical="center"/>
    </xf>
    <xf numFmtId="0" fontId="139" fillId="9" borderId="219" xfId="0" applyFont="1" applyFill="1" applyBorder="1" applyAlignment="1">
      <alignment horizontal="center" vertical="center" wrapText="1"/>
    </xf>
    <xf numFmtId="0" fontId="139" fillId="29" borderId="220" xfId="0" applyFont="1" applyFill="1" applyBorder="1" applyAlignment="1">
      <alignment horizontal="center" vertical="center" wrapText="1"/>
    </xf>
    <xf numFmtId="0" fontId="139" fillId="5" borderId="220" xfId="0" applyFont="1" applyFill="1" applyBorder="1" applyAlignment="1">
      <alignment horizontal="center" vertical="center" wrapText="1"/>
    </xf>
    <xf numFmtId="0" fontId="139" fillId="8" borderId="219" xfId="0" applyFont="1" applyFill="1" applyBorder="1" applyAlignment="1">
      <alignment horizontal="center" vertical="center" wrapText="1"/>
    </xf>
    <xf numFmtId="0" fontId="141" fillId="2" borderId="0" xfId="0" applyFont="1" applyFill="1" applyBorder="1" applyAlignment="1">
      <alignment horizontal="center" vertical="center" wrapText="1"/>
    </xf>
    <xf numFmtId="0" fontId="112" fillId="9" borderId="193" xfId="0" applyFont="1" applyFill="1" applyBorder="1" applyAlignment="1">
      <alignment horizontal="left" vertical="center" indent="1"/>
    </xf>
    <xf numFmtId="0" fontId="112" fillId="9" borderId="173" xfId="0" applyFont="1" applyFill="1" applyBorder="1" applyAlignment="1">
      <alignment horizontal="left" vertical="center" wrapText="1" indent="1"/>
    </xf>
    <xf numFmtId="0" fontId="130" fillId="9" borderId="221" xfId="0" applyFont="1" applyFill="1" applyBorder="1" applyAlignment="1">
      <alignment horizontal="left" vertical="center" wrapText="1" indent="1"/>
    </xf>
    <xf numFmtId="0" fontId="130" fillId="9" borderId="221" xfId="0" applyFont="1" applyFill="1" applyBorder="1" applyAlignment="1">
      <alignment horizontal="center" vertical="center" wrapText="1"/>
    </xf>
    <xf numFmtId="0" fontId="130" fillId="29" borderId="221" xfId="0" applyFont="1" applyFill="1" applyBorder="1" applyAlignment="1">
      <alignment horizontal="center" vertical="center" wrapText="1"/>
    </xf>
    <xf numFmtId="0" fontId="130" fillId="5" borderId="221" xfId="0" applyFont="1" applyFill="1" applyBorder="1" applyAlignment="1">
      <alignment horizontal="left" vertical="center" wrapText="1" indent="1"/>
    </xf>
    <xf numFmtId="0" fontId="130" fillId="29" borderId="221" xfId="0" applyFont="1" applyFill="1" applyBorder="1" applyAlignment="1">
      <alignment horizontal="left" vertical="center" wrapText="1" indent="1"/>
    </xf>
    <xf numFmtId="0" fontId="91" fillId="8" borderId="221" xfId="0" applyFont="1" applyFill="1" applyBorder="1" applyAlignment="1">
      <alignment horizontal="center" vertical="center" wrapText="1"/>
    </xf>
    <xf numFmtId="0" fontId="128" fillId="2" borderId="221" xfId="0" applyFont="1" applyFill="1" applyBorder="1" applyAlignment="1">
      <alignment horizontal="left" vertical="center" wrapText="1" indent="1"/>
    </xf>
    <xf numFmtId="0" fontId="135" fillId="9" borderId="198" xfId="0" applyFont="1" applyFill="1" applyBorder="1" applyAlignment="1">
      <alignment horizontal="left" vertical="center" wrapText="1" indent="1"/>
    </xf>
    <xf numFmtId="0" fontId="11" fillId="2" borderId="227" xfId="0" applyFont="1" applyFill="1" applyBorder="1" applyAlignment="1">
      <alignment horizontal="left" vertical="center" wrapText="1" indent="1"/>
    </xf>
    <xf numFmtId="0" fontId="11" fillId="2" borderId="228" xfId="0" applyFont="1" applyFill="1" applyBorder="1" applyAlignment="1">
      <alignment horizontal="left" vertical="center" wrapText="1" indent="1"/>
    </xf>
    <xf numFmtId="0" fontId="11" fillId="2" borderId="229" xfId="0" applyFont="1" applyFill="1" applyBorder="1" applyAlignment="1">
      <alignment horizontal="left" vertical="center" wrapText="1" indent="1"/>
    </xf>
    <xf numFmtId="0" fontId="11" fillId="2" borderId="230" xfId="0" applyFont="1" applyFill="1" applyBorder="1" applyAlignment="1">
      <alignment horizontal="left" vertical="center" wrapText="1" indent="1"/>
    </xf>
    <xf numFmtId="0" fontId="11" fillId="2" borderId="231" xfId="0" applyFont="1" applyFill="1" applyBorder="1" applyAlignment="1">
      <alignment horizontal="left" vertical="center" wrapText="1" indent="1"/>
    </xf>
    <xf numFmtId="0" fontId="11" fillId="2" borderId="233" xfId="0" applyFont="1" applyFill="1" applyBorder="1" applyAlignment="1">
      <alignment horizontal="left" vertical="center" wrapText="1" indent="1"/>
    </xf>
    <xf numFmtId="49" fontId="75" fillId="2" borderId="65" xfId="18" applyNumberFormat="1" applyFont="1" applyFill="1" applyBorder="1" applyAlignment="1">
      <alignment horizontal="left" vertical="center" wrapText="1" indent="1"/>
    </xf>
    <xf numFmtId="0" fontId="0" fillId="0" borderId="0" xfId="0" applyFill="1" applyBorder="1"/>
    <xf numFmtId="0" fontId="21" fillId="0" borderId="0" xfId="2" applyFont="1" applyFill="1" applyBorder="1" applyAlignment="1">
      <alignment vertical="center"/>
    </xf>
    <xf numFmtId="0" fontId="7" fillId="0" borderId="0" xfId="2" applyFill="1" applyBorder="1"/>
    <xf numFmtId="0" fontId="7" fillId="0" borderId="0" xfId="2" applyFill="1" applyBorder="1" applyAlignment="1">
      <alignment vertical="center"/>
    </xf>
    <xf numFmtId="0" fontId="29" fillId="0" borderId="0" xfId="2" applyFont="1" applyFill="1" applyBorder="1" applyAlignment="1">
      <alignment vertical="center"/>
    </xf>
    <xf numFmtId="0" fontId="22" fillId="0" borderId="0" xfId="2" applyFont="1" applyFill="1" applyBorder="1" applyAlignment="1">
      <alignment vertical="center"/>
    </xf>
    <xf numFmtId="0" fontId="7" fillId="0" borderId="0" xfId="2" applyFont="1" applyFill="1" applyBorder="1" applyAlignment="1">
      <alignment vertical="center"/>
    </xf>
    <xf numFmtId="0" fontId="22" fillId="0" borderId="0" xfId="2" applyFont="1" applyFill="1" applyBorder="1"/>
    <xf numFmtId="0" fontId="7" fillId="0" borderId="0" xfId="2" applyFill="1" applyAlignment="1">
      <alignment wrapText="1"/>
    </xf>
    <xf numFmtId="0" fontId="7" fillId="0" borderId="0" xfId="2" applyFont="1" applyFill="1"/>
    <xf numFmtId="0" fontId="75" fillId="2" borderId="94" xfId="0" applyFont="1" applyFill="1" applyBorder="1" applyAlignment="1">
      <alignment horizontal="left" vertical="center" wrapText="1" indent="1"/>
    </xf>
    <xf numFmtId="0" fontId="90" fillId="2" borderId="125" xfId="0" applyFont="1" applyFill="1" applyBorder="1" applyAlignment="1">
      <alignment horizontal="left" vertical="center" wrapText="1" indent="1"/>
    </xf>
    <xf numFmtId="0" fontId="78" fillId="2" borderId="0" xfId="0" applyFont="1" applyFill="1" applyBorder="1" applyAlignment="1">
      <alignment horizontal="left" vertical="center" wrapText="1"/>
    </xf>
    <xf numFmtId="0" fontId="142" fillId="7" borderId="0" xfId="0" applyFont="1" applyFill="1" applyAlignment="1">
      <alignment vertical="center" wrapText="1"/>
    </xf>
    <xf numFmtId="0" fontId="23" fillId="6" borderId="0" xfId="0" applyFont="1" applyFill="1" applyAlignment="1">
      <alignment vertical="center" wrapText="1"/>
    </xf>
    <xf numFmtId="0" fontId="21" fillId="16" borderId="0" xfId="19" applyFont="1" applyFill="1" applyBorder="1" applyAlignment="1">
      <alignment horizontal="center" vertical="center" wrapText="1"/>
    </xf>
    <xf numFmtId="0" fontId="27" fillId="2" borderId="0" xfId="0" applyFont="1" applyFill="1" applyAlignment="1">
      <alignment vertical="center" wrapText="1"/>
    </xf>
    <xf numFmtId="0" fontId="21" fillId="0" borderId="0" xfId="19" applyFont="1" applyFill="1" applyBorder="1" applyAlignment="1">
      <alignment horizontal="center" vertical="center" wrapText="1"/>
    </xf>
    <xf numFmtId="0" fontId="21" fillId="0" borderId="0" xfId="19" applyFont="1" applyFill="1" applyAlignment="1">
      <alignment vertical="center"/>
    </xf>
    <xf numFmtId="0" fontId="0" fillId="2" borderId="0" xfId="0" applyFill="1" applyAlignment="1">
      <alignment vertical="center" wrapText="1"/>
    </xf>
    <xf numFmtId="0" fontId="143" fillId="10" borderId="4" xfId="0" applyFont="1" applyFill="1" applyBorder="1" applyAlignment="1">
      <alignment horizontal="center" vertical="center" wrapText="1"/>
    </xf>
    <xf numFmtId="0" fontId="75" fillId="2" borderId="78" xfId="0" applyFont="1" applyFill="1" applyBorder="1" applyAlignment="1">
      <alignment horizontal="center" vertical="center" wrapText="1"/>
    </xf>
    <xf numFmtId="0" fontId="144" fillId="2" borderId="78" xfId="0" applyFont="1" applyFill="1" applyBorder="1" applyAlignment="1">
      <alignment horizontal="center" vertical="center" wrapText="1"/>
    </xf>
    <xf numFmtId="0" fontId="144" fillId="2" borderId="143"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144" fillId="2" borderId="83" xfId="0" applyFont="1" applyFill="1" applyBorder="1" applyAlignment="1">
      <alignment horizontal="center" vertical="center" wrapText="1"/>
    </xf>
    <xf numFmtId="0" fontId="144" fillId="2" borderId="149" xfId="0" applyFont="1" applyFill="1" applyBorder="1" applyAlignment="1">
      <alignment horizontal="center" vertical="center" wrapText="1"/>
    </xf>
    <xf numFmtId="0" fontId="145" fillId="0" borderId="4" xfId="0" applyFont="1" applyBorder="1" applyAlignment="1">
      <alignment horizontal="left" vertical="center" wrapText="1" indent="1"/>
    </xf>
    <xf numFmtId="0" fontId="75" fillId="2" borderId="4" xfId="0" applyFont="1" applyFill="1" applyBorder="1" applyAlignment="1">
      <alignment horizontal="center" vertical="center" wrapText="1"/>
    </xf>
    <xf numFmtId="0" fontId="144" fillId="2" borderId="4" xfId="0" applyFont="1" applyFill="1" applyBorder="1" applyAlignment="1">
      <alignment horizontal="center" vertical="center" wrapText="1"/>
    </xf>
    <xf numFmtId="0" fontId="144" fillId="2" borderId="118" xfId="0" applyFont="1" applyFill="1" applyBorder="1" applyAlignment="1">
      <alignment horizontal="center" vertical="center" wrapText="1"/>
    </xf>
    <xf numFmtId="0" fontId="145" fillId="0" borderId="78" xfId="0" applyFont="1" applyBorder="1" applyAlignment="1">
      <alignment horizontal="left" vertical="center" wrapText="1" indent="1"/>
    </xf>
    <xf numFmtId="0" fontId="145" fillId="0" borderId="93" xfId="0" applyFont="1" applyBorder="1" applyAlignment="1">
      <alignment horizontal="left" vertical="center" wrapText="1" indent="1"/>
    </xf>
    <xf numFmtId="0" fontId="75" fillId="2" borderId="93" xfId="0" applyFont="1" applyFill="1" applyBorder="1" applyAlignment="1">
      <alignment horizontal="center" vertical="center" wrapText="1"/>
    </xf>
    <xf numFmtId="0" fontId="144" fillId="2" borderId="93" xfId="0" applyFont="1" applyFill="1" applyBorder="1" applyAlignment="1">
      <alignment horizontal="center" vertical="center" wrapText="1"/>
    </xf>
    <xf numFmtId="0" fontId="144" fillId="2" borderId="145" xfId="0" applyFont="1" applyFill="1" applyBorder="1" applyAlignment="1">
      <alignment horizontal="center" vertical="center" wrapText="1"/>
    </xf>
    <xf numFmtId="0" fontId="145" fillId="0" borderId="83" xfId="0" applyFont="1" applyBorder="1" applyAlignment="1">
      <alignment horizontal="left" vertical="center" wrapText="1" indent="1"/>
    </xf>
    <xf numFmtId="0" fontId="145" fillId="0" borderId="100" xfId="0" applyFont="1" applyBorder="1" applyAlignment="1">
      <alignment horizontal="left" vertical="center" wrapText="1" indent="1"/>
    </xf>
    <xf numFmtId="0" fontId="75" fillId="2" borderId="100" xfId="0" applyFont="1" applyFill="1" applyBorder="1" applyAlignment="1">
      <alignment horizontal="center" vertical="center" wrapText="1"/>
    </xf>
    <xf numFmtId="0" fontId="144" fillId="2" borderId="100" xfId="0" applyFont="1" applyFill="1" applyBorder="1" applyAlignment="1">
      <alignment horizontal="center" vertical="center" wrapText="1"/>
    </xf>
    <xf numFmtId="0" fontId="144" fillId="2" borderId="163" xfId="0" applyFont="1" applyFill="1" applyBorder="1" applyAlignment="1">
      <alignment horizontal="center" vertical="center" wrapText="1"/>
    </xf>
    <xf numFmtId="0" fontId="145" fillId="0" borderId="106" xfId="0" applyFont="1" applyBorder="1" applyAlignment="1">
      <alignment horizontal="left" vertical="center" wrapText="1" indent="1"/>
    </xf>
    <xf numFmtId="0" fontId="75" fillId="2" borderId="106" xfId="0" applyFont="1" applyFill="1" applyBorder="1" applyAlignment="1">
      <alignment horizontal="center" vertical="center" wrapText="1"/>
    </xf>
    <xf numFmtId="0" fontId="144" fillId="2" borderId="106" xfId="0" applyFont="1" applyFill="1" applyBorder="1" applyAlignment="1">
      <alignment horizontal="center" vertical="center" wrapText="1"/>
    </xf>
    <xf numFmtId="0" fontId="144" fillId="2" borderId="158" xfId="0" applyFont="1" applyFill="1" applyBorder="1" applyAlignment="1">
      <alignment horizontal="center" vertical="center" wrapText="1"/>
    </xf>
    <xf numFmtId="0" fontId="75" fillId="2" borderId="113"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0" fillId="2" borderId="0" xfId="0" applyFont="1" applyFill="1" applyAlignment="1">
      <alignment vertical="center" wrapText="1"/>
    </xf>
    <xf numFmtId="0" fontId="72" fillId="31" borderId="0" xfId="19" applyFont="1" applyFill="1" applyAlignment="1">
      <alignment horizontal="center" vertical="center"/>
    </xf>
    <xf numFmtId="0" fontId="72" fillId="31" borderId="0" xfId="19" applyFont="1" applyFill="1" applyAlignment="1">
      <alignment horizontal="left" vertical="center"/>
    </xf>
    <xf numFmtId="0" fontId="72" fillId="31" borderId="0" xfId="19" applyFont="1" applyFill="1" applyAlignment="1">
      <alignment horizontal="center" vertical="center" wrapText="1"/>
    </xf>
    <xf numFmtId="0" fontId="72" fillId="0" borderId="0" xfId="19" applyFont="1" applyFill="1" applyAlignment="1">
      <alignment vertical="center" wrapText="1"/>
    </xf>
    <xf numFmtId="0" fontId="72" fillId="0" borderId="0" xfId="19" applyFont="1" applyFill="1" applyAlignment="1">
      <alignment horizontal="left" vertical="center" wrapText="1"/>
    </xf>
    <xf numFmtId="0" fontId="72" fillId="0" borderId="0" xfId="19" applyFont="1" applyFill="1" applyAlignment="1">
      <alignment horizontal="center" vertical="center" wrapText="1"/>
    </xf>
    <xf numFmtId="0" fontId="72" fillId="0" borderId="0" xfId="19" applyFont="1" applyFill="1" applyBorder="1" applyAlignment="1">
      <alignment vertical="center" wrapText="1"/>
    </xf>
    <xf numFmtId="0" fontId="73" fillId="6" borderId="0" xfId="8" applyFont="1" applyFill="1" applyAlignment="1">
      <alignment vertical="center" wrapText="1"/>
    </xf>
    <xf numFmtId="0" fontId="74" fillId="6" borderId="0" xfId="8" applyFont="1" applyFill="1" applyAlignment="1">
      <alignment horizontal="left" vertical="center"/>
    </xf>
    <xf numFmtId="0" fontId="73" fillId="0" borderId="0" xfId="8" applyFont="1" applyFill="1" applyAlignment="1">
      <alignment vertical="center" wrapText="1"/>
    </xf>
    <xf numFmtId="0" fontId="109" fillId="2" borderId="0" xfId="0" applyFont="1" applyFill="1" applyAlignment="1">
      <alignment vertical="center" wrapText="1"/>
    </xf>
    <xf numFmtId="0" fontId="146" fillId="2" borderId="0" xfId="0" applyFont="1" applyFill="1" applyAlignment="1">
      <alignment vertical="center"/>
    </xf>
    <xf numFmtId="0" fontId="75" fillId="16" borderId="0" xfId="19" applyFont="1" applyFill="1" applyBorder="1" applyAlignment="1">
      <alignment horizontal="center" vertical="center" wrapText="1"/>
    </xf>
    <xf numFmtId="0" fontId="77" fillId="2" borderId="0" xfId="8" applyFont="1" applyFill="1" applyAlignment="1">
      <alignment vertical="center" wrapText="1"/>
    </xf>
    <xf numFmtId="0" fontId="75" fillId="0" borderId="0" xfId="19" applyFont="1" applyFill="1" applyBorder="1" applyAlignment="1">
      <alignment horizontal="center" vertical="center" wrapText="1"/>
    </xf>
    <xf numFmtId="0" fontId="75" fillId="0" borderId="0" xfId="19" applyFont="1" applyFill="1" applyAlignment="1">
      <alignment vertical="center"/>
    </xf>
    <xf numFmtId="0" fontId="77" fillId="0" borderId="0" xfId="8" applyFont="1" applyFill="1" applyAlignment="1">
      <alignment vertical="center" wrapText="1"/>
    </xf>
    <xf numFmtId="0" fontId="148" fillId="2" borderId="0" xfId="8" applyFont="1" applyFill="1" applyAlignment="1">
      <alignment vertical="center"/>
    </xf>
    <xf numFmtId="0" fontId="75" fillId="2" borderId="0" xfId="9" applyFont="1" applyFill="1" applyAlignment="1">
      <alignment vertical="center" wrapText="1"/>
    </xf>
    <xf numFmtId="0" fontId="75" fillId="2" borderId="0" xfId="9" applyFont="1" applyFill="1" applyAlignment="1">
      <alignment vertical="center"/>
    </xf>
    <xf numFmtId="0" fontId="75" fillId="2" borderId="0" xfId="9" applyFont="1" applyFill="1" applyAlignment="1">
      <alignment horizontal="center" vertical="center"/>
    </xf>
    <xf numFmtId="0" fontId="75" fillId="0" borderId="0" xfId="9" applyFont="1" applyAlignment="1">
      <alignment vertical="center"/>
    </xf>
    <xf numFmtId="0" fontId="110" fillId="6" borderId="161" xfId="9" applyFont="1" applyFill="1" applyBorder="1" applyAlignment="1">
      <alignment vertical="center"/>
    </xf>
    <xf numFmtId="0" fontId="110" fillId="6" borderId="234" xfId="9" applyFont="1" applyFill="1" applyBorder="1" applyAlignment="1">
      <alignment vertical="center"/>
    </xf>
    <xf numFmtId="0" fontId="110" fillId="6" borderId="150" xfId="9" applyFont="1" applyFill="1" applyBorder="1" applyAlignment="1">
      <alignment vertical="center"/>
    </xf>
    <xf numFmtId="0" fontId="150" fillId="2" borderId="0" xfId="9" applyFont="1" applyFill="1" applyBorder="1" applyAlignment="1">
      <alignment horizontal="left" vertical="center" wrapText="1"/>
    </xf>
    <xf numFmtId="0" fontId="79" fillId="31" borderId="238" xfId="9" applyFont="1" applyFill="1" applyBorder="1" applyAlignment="1">
      <alignment horizontal="center" vertical="center" wrapText="1"/>
    </xf>
    <xf numFmtId="0" fontId="79" fillId="31" borderId="4" xfId="9" applyFont="1" applyFill="1" applyBorder="1" applyAlignment="1">
      <alignment horizontal="left" vertical="center" wrapText="1" indent="1"/>
    </xf>
    <xf numFmtId="0" fontId="79" fillId="31" borderId="4" xfId="9" applyFont="1" applyFill="1" applyBorder="1" applyAlignment="1">
      <alignment horizontal="center" vertical="center" wrapText="1"/>
    </xf>
    <xf numFmtId="0" fontId="79" fillId="31" borderId="118" xfId="9" applyFont="1" applyFill="1" applyBorder="1" applyAlignment="1">
      <alignment horizontal="center" vertical="center" wrapText="1"/>
    </xf>
    <xf numFmtId="0" fontId="79" fillId="10" borderId="238" xfId="9" applyFont="1" applyFill="1" applyBorder="1" applyAlignment="1">
      <alignment horizontal="center" vertical="center" wrapText="1"/>
    </xf>
    <xf numFmtId="0" fontId="79" fillId="10" borderId="4" xfId="9" applyFont="1" applyFill="1" applyBorder="1" applyAlignment="1">
      <alignment horizontal="left" vertical="center" wrapText="1" indent="1"/>
    </xf>
    <xf numFmtId="0" fontId="79" fillId="10" borderId="4" xfId="9" applyFont="1" applyFill="1" applyBorder="1" applyAlignment="1">
      <alignment horizontal="center" vertical="center" wrapText="1"/>
    </xf>
    <xf numFmtId="0" fontId="79" fillId="10" borderId="118" xfId="9" applyFont="1" applyFill="1" applyBorder="1" applyAlignment="1">
      <alignment horizontal="center" vertical="center" wrapText="1"/>
    </xf>
    <xf numFmtId="0" fontId="79" fillId="7" borderId="238" xfId="9" applyFont="1" applyFill="1" applyBorder="1" applyAlignment="1">
      <alignment horizontal="center" vertical="center" wrapText="1"/>
    </xf>
    <xf numFmtId="0" fontId="79" fillId="7" borderId="4" xfId="9" applyFont="1" applyFill="1" applyBorder="1" applyAlignment="1">
      <alignment horizontal="left" vertical="center" wrapText="1" indent="1"/>
    </xf>
    <xf numFmtId="0" fontId="79" fillId="7" borderId="4" xfId="9" applyFont="1" applyFill="1" applyBorder="1" applyAlignment="1">
      <alignment horizontal="center" vertical="center" wrapText="1"/>
    </xf>
    <xf numFmtId="0" fontId="79" fillId="7" borderId="118" xfId="9" applyFont="1" applyFill="1" applyBorder="1" applyAlignment="1">
      <alignment horizontal="center" vertical="center" wrapText="1"/>
    </xf>
    <xf numFmtId="0" fontId="79" fillId="2" borderId="0" xfId="9" applyFont="1" applyFill="1" applyBorder="1" applyAlignment="1">
      <alignment horizontal="center" vertical="center" wrapText="1"/>
    </xf>
    <xf numFmtId="0" fontId="79" fillId="10" borderId="238" xfId="9" applyFont="1" applyFill="1" applyBorder="1" applyAlignment="1">
      <alignment horizontal="left" vertical="center" wrapText="1" indent="1"/>
    </xf>
    <xf numFmtId="0" fontId="79" fillId="10" borderId="118" xfId="9" applyFont="1" applyFill="1" applyBorder="1" applyAlignment="1">
      <alignment horizontal="left" vertical="center" wrapText="1" indent="1"/>
    </xf>
    <xf numFmtId="0" fontId="33" fillId="0" borderId="142" xfId="9" applyFont="1" applyBorder="1" applyAlignment="1">
      <alignment horizontal="center" vertical="center" wrapText="1"/>
    </xf>
    <xf numFmtId="0" fontId="75" fillId="0" borderId="78" xfId="9" applyFont="1" applyBorder="1" applyAlignment="1">
      <alignment horizontal="left" vertical="center" wrapText="1" indent="1"/>
    </xf>
    <xf numFmtId="165" fontId="75" fillId="0" borderId="78" xfId="11" applyNumberFormat="1" applyFont="1" applyBorder="1" applyAlignment="1">
      <alignment horizontal="left" vertical="center" wrapText="1" indent="1"/>
    </xf>
    <xf numFmtId="164" fontId="75" fillId="0" borderId="143" xfId="12" applyNumberFormat="1" applyFont="1" applyBorder="1" applyAlignment="1">
      <alignment horizontal="right" vertical="center" wrapText="1" indent="1"/>
    </xf>
    <xf numFmtId="0" fontId="33" fillId="32" borderId="142" xfId="9" applyFont="1" applyFill="1" applyBorder="1" applyAlignment="1">
      <alignment horizontal="center" vertical="center" wrapText="1"/>
    </xf>
    <xf numFmtId="0" fontId="159" fillId="0" borderId="142" xfId="9" applyFont="1" applyBorder="1" applyAlignment="1">
      <alignment horizontal="center" vertical="center" wrapText="1"/>
    </xf>
    <xf numFmtId="0" fontId="159" fillId="0" borderId="78" xfId="9" applyFont="1" applyBorder="1" applyAlignment="1">
      <alignment horizontal="left" vertical="center" wrapText="1" indent="1"/>
    </xf>
    <xf numFmtId="165" fontId="96" fillId="0" borderId="78" xfId="11" applyNumberFormat="1" applyFont="1" applyBorder="1" applyAlignment="1">
      <alignment horizontal="left" vertical="center" wrapText="1" indent="1"/>
    </xf>
    <xf numFmtId="164" fontId="96" fillId="0" borderId="143" xfId="12" applyNumberFormat="1" applyFont="1" applyBorder="1" applyAlignment="1">
      <alignment horizontal="right" vertical="center" wrapText="1" indent="1"/>
    </xf>
    <xf numFmtId="164" fontId="75" fillId="2" borderId="0" xfId="12" applyNumberFormat="1" applyFont="1" applyFill="1" applyBorder="1" applyAlignment="1">
      <alignment vertical="center" wrapText="1"/>
    </xf>
    <xf numFmtId="0" fontId="33" fillId="33" borderId="142" xfId="9" applyFont="1" applyFill="1" applyBorder="1" applyAlignment="1">
      <alignment horizontal="left" vertical="center" wrapText="1" indent="1"/>
    </xf>
    <xf numFmtId="165" fontId="160" fillId="0" borderId="78" xfId="11" applyNumberFormat="1" applyFont="1" applyBorder="1" applyAlignment="1">
      <alignment horizontal="left" vertical="center" wrapText="1" indent="1"/>
    </xf>
    <xf numFmtId="164" fontId="160" fillId="0" borderId="143" xfId="12" applyNumberFormat="1" applyFont="1" applyBorder="1" applyAlignment="1">
      <alignment horizontal="right" vertical="center" wrapText="1" indent="1"/>
    </xf>
    <xf numFmtId="0" fontId="33" fillId="34" borderId="139" xfId="9" applyFont="1" applyFill="1" applyBorder="1" applyAlignment="1">
      <alignment horizontal="center" vertical="center" wrapText="1"/>
    </xf>
    <xf numFmtId="0" fontId="75" fillId="0" borderId="93" xfId="9" applyFont="1" applyBorder="1" applyAlignment="1">
      <alignment horizontal="left" vertical="center" wrapText="1" indent="1"/>
    </xf>
    <xf numFmtId="165" fontId="75" fillId="0" borderId="93" xfId="11" applyNumberFormat="1" applyFont="1" applyBorder="1" applyAlignment="1">
      <alignment horizontal="left" vertical="center" wrapText="1" indent="1"/>
    </xf>
    <xf numFmtId="164" fontId="75" fillId="0" borderId="145" xfId="12" applyNumberFormat="1" applyFont="1" applyBorder="1" applyAlignment="1">
      <alignment horizontal="right" vertical="center" wrapText="1" indent="1"/>
    </xf>
    <xf numFmtId="0" fontId="159" fillId="0" borderId="139" xfId="9" applyFont="1" applyBorder="1" applyAlignment="1">
      <alignment horizontal="center" vertical="center" wrapText="1"/>
    </xf>
    <xf numFmtId="0" fontId="159" fillId="0" borderId="93" xfId="9" applyFont="1" applyBorder="1" applyAlignment="1">
      <alignment horizontal="left" vertical="center" wrapText="1" indent="1"/>
    </xf>
    <xf numFmtId="165" fontId="96" fillId="0" borderId="93" xfId="11" applyNumberFormat="1" applyFont="1" applyBorder="1" applyAlignment="1">
      <alignment horizontal="left" vertical="center" wrapText="1" indent="1"/>
    </xf>
    <xf numFmtId="164" fontId="96" fillId="0" borderId="145" xfId="12" applyNumberFormat="1" applyFont="1" applyBorder="1" applyAlignment="1">
      <alignment horizontal="right" vertical="center" wrapText="1" indent="1"/>
    </xf>
    <xf numFmtId="0" fontId="33" fillId="35" borderId="139" xfId="9" applyFont="1" applyFill="1" applyBorder="1" applyAlignment="1">
      <alignment horizontal="left" vertical="center" wrapText="1" indent="1"/>
    </xf>
    <xf numFmtId="165" fontId="160" fillId="0" borderId="93" xfId="11" applyNumberFormat="1" applyFont="1" applyBorder="1" applyAlignment="1">
      <alignment horizontal="left" vertical="center" wrapText="1" indent="1"/>
    </xf>
    <xf numFmtId="164" fontId="160" fillId="0" borderId="145" xfId="12" applyNumberFormat="1" applyFont="1" applyBorder="1" applyAlignment="1">
      <alignment horizontal="right" vertical="center" wrapText="1" indent="1"/>
    </xf>
    <xf numFmtId="0" fontId="33" fillId="36" borderId="146" xfId="9" applyFont="1" applyFill="1" applyBorder="1" applyAlignment="1">
      <alignment horizontal="center" vertical="center" wrapText="1"/>
    </xf>
    <xf numFmtId="0" fontId="75" fillId="0" borderId="83" xfId="9" applyFont="1" applyBorder="1" applyAlignment="1">
      <alignment horizontal="left" vertical="center" wrapText="1" indent="1"/>
    </xf>
    <xf numFmtId="165" fontId="75" fillId="0" borderId="83" xfId="11" applyNumberFormat="1" applyFont="1" applyBorder="1" applyAlignment="1">
      <alignment horizontal="left" vertical="center" wrapText="1" indent="1"/>
    </xf>
    <xf numFmtId="164" fontId="75" fillId="0" borderId="149" xfId="12" applyNumberFormat="1" applyFont="1" applyBorder="1" applyAlignment="1">
      <alignment horizontal="right" vertical="center" wrapText="1" indent="1"/>
    </xf>
    <xf numFmtId="0" fontId="159" fillId="0" borderId="146" xfId="9" applyFont="1" applyBorder="1" applyAlignment="1">
      <alignment horizontal="center" vertical="center" wrapText="1"/>
    </xf>
    <xf numFmtId="0" fontId="159" fillId="0" borderId="83" xfId="9" applyFont="1" applyBorder="1" applyAlignment="1">
      <alignment horizontal="left" vertical="center" wrapText="1" indent="1"/>
    </xf>
    <xf numFmtId="165" fontId="96" fillId="0" borderId="83" xfId="11" applyNumberFormat="1" applyFont="1" applyBorder="1" applyAlignment="1">
      <alignment horizontal="left" vertical="center" wrapText="1" indent="1"/>
    </xf>
    <xf numFmtId="164" fontId="96" fillId="0" borderId="149" xfId="12" applyNumberFormat="1" applyFont="1" applyBorder="1" applyAlignment="1">
      <alignment horizontal="right" vertical="center" wrapText="1" indent="1"/>
    </xf>
    <xf numFmtId="0" fontId="33" fillId="37" borderId="146" xfId="9" applyFont="1" applyFill="1" applyBorder="1" applyAlignment="1">
      <alignment horizontal="left" vertical="center" wrapText="1" indent="1"/>
    </xf>
    <xf numFmtId="165" fontId="160" fillId="0" borderId="83" xfId="11" applyNumberFormat="1" applyFont="1" applyBorder="1" applyAlignment="1">
      <alignment horizontal="left" vertical="center" wrapText="1" indent="1"/>
    </xf>
    <xf numFmtId="164" fontId="160" fillId="0" borderId="149" xfId="12" applyNumberFormat="1" applyFont="1" applyBorder="1" applyAlignment="1">
      <alignment horizontal="right" vertical="center" wrapText="1" indent="1"/>
    </xf>
    <xf numFmtId="0" fontId="33" fillId="38" borderId="142" xfId="9" applyFont="1" applyFill="1" applyBorder="1" applyAlignment="1">
      <alignment horizontal="center" vertical="center" wrapText="1"/>
    </xf>
    <xf numFmtId="0" fontId="156" fillId="2" borderId="64" xfId="9" applyFont="1" applyFill="1" applyBorder="1" applyAlignment="1">
      <alignment horizontal="left" vertical="center" wrapText="1" indent="1"/>
    </xf>
    <xf numFmtId="0" fontId="156" fillId="0" borderId="66" xfId="9" applyFont="1" applyBorder="1" applyAlignment="1">
      <alignment horizontal="left" vertical="center" wrapText="1" indent="1"/>
    </xf>
    <xf numFmtId="165" fontId="158" fillId="0" borderId="66" xfId="11" applyNumberFormat="1" applyFont="1" applyBorder="1" applyAlignment="1">
      <alignment horizontal="left" vertical="center" wrapText="1" indent="1"/>
    </xf>
    <xf numFmtId="164" fontId="158" fillId="0" borderId="65" xfId="12" applyNumberFormat="1" applyFont="1" applyBorder="1" applyAlignment="1">
      <alignment horizontal="right" vertical="center" wrapText="1" indent="1"/>
    </xf>
    <xf numFmtId="0" fontId="33" fillId="39" borderId="64" xfId="9" applyFont="1" applyFill="1" applyBorder="1" applyAlignment="1">
      <alignment horizontal="left" vertical="center" wrapText="1" indent="1"/>
    </xf>
    <xf numFmtId="0" fontId="159" fillId="0" borderId="66" xfId="9" applyFont="1" applyBorder="1" applyAlignment="1">
      <alignment horizontal="left" vertical="center" wrapText="1" indent="1"/>
    </xf>
    <xf numFmtId="165" fontId="160" fillId="0" borderId="66" xfId="11" applyNumberFormat="1" applyFont="1" applyBorder="1" applyAlignment="1">
      <alignment horizontal="left" vertical="center" wrapText="1" indent="1"/>
    </xf>
    <xf numFmtId="164" fontId="160" fillId="0" borderId="65" xfId="12" applyNumberFormat="1" applyFont="1" applyBorder="1" applyAlignment="1">
      <alignment horizontal="right" vertical="center" wrapText="1" indent="1"/>
    </xf>
    <xf numFmtId="0" fontId="33" fillId="40" borderId="139" xfId="9" applyFont="1" applyFill="1" applyBorder="1" applyAlignment="1">
      <alignment horizontal="center" vertical="center" wrapText="1"/>
    </xf>
    <xf numFmtId="0" fontId="33" fillId="41" borderId="64" xfId="9" applyFont="1" applyFill="1" applyBorder="1" applyAlignment="1">
      <alignment horizontal="left" vertical="center" wrapText="1" indent="1"/>
    </xf>
    <xf numFmtId="0" fontId="33" fillId="42" borderId="139" xfId="9" applyFont="1" applyFill="1" applyBorder="1" applyAlignment="1">
      <alignment horizontal="center" vertical="center" wrapText="1"/>
    </xf>
    <xf numFmtId="0" fontId="33" fillId="43" borderId="142" xfId="9" applyFont="1" applyFill="1" applyBorder="1" applyAlignment="1">
      <alignment horizontal="left" vertical="center" wrapText="1" indent="1"/>
    </xf>
    <xf numFmtId="0" fontId="33" fillId="44" borderId="139" xfId="9" applyFont="1" applyFill="1" applyBorder="1" applyAlignment="1">
      <alignment horizontal="center" vertical="center" wrapText="1"/>
    </xf>
    <xf numFmtId="0" fontId="33" fillId="45" borderId="146" xfId="9" applyFont="1" applyFill="1" applyBorder="1" applyAlignment="1">
      <alignment horizontal="left" vertical="center" wrapText="1" indent="1"/>
    </xf>
    <xf numFmtId="0" fontId="33" fillId="46" borderId="139" xfId="9" applyFont="1" applyFill="1" applyBorder="1" applyAlignment="1">
      <alignment horizontal="center" vertical="center" wrapText="1"/>
    </xf>
    <xf numFmtId="0" fontId="33" fillId="47" borderId="146" xfId="9" applyFont="1" applyFill="1" applyBorder="1" applyAlignment="1">
      <alignment horizontal="center" vertical="center" wrapText="1"/>
    </xf>
    <xf numFmtId="0" fontId="161" fillId="2" borderId="0" xfId="9" applyFont="1" applyFill="1" applyAlignment="1">
      <alignment horizontal="center" vertical="center"/>
    </xf>
    <xf numFmtId="0" fontId="33" fillId="48" borderId="142" xfId="9" applyFont="1" applyFill="1" applyBorder="1" applyAlignment="1">
      <alignment horizontal="center" vertical="center" wrapText="1"/>
    </xf>
    <xf numFmtId="0" fontId="83" fillId="2" borderId="0" xfId="9" applyFont="1" applyFill="1" applyAlignment="1">
      <alignment horizontal="center" vertical="center"/>
    </xf>
    <xf numFmtId="0" fontId="33" fillId="49" borderId="146" xfId="9" applyFont="1" applyFill="1" applyBorder="1" applyAlignment="1">
      <alignment horizontal="center" vertical="center" wrapText="1"/>
    </xf>
    <xf numFmtId="0" fontId="83" fillId="2" borderId="0" xfId="9" applyFont="1" applyFill="1" applyAlignment="1">
      <alignment vertical="center"/>
    </xf>
    <xf numFmtId="0" fontId="33" fillId="50" borderId="162" xfId="9" applyFont="1" applyFill="1" applyBorder="1" applyAlignment="1">
      <alignment horizontal="center" vertical="center" wrapText="1"/>
    </xf>
    <xf numFmtId="0" fontId="75" fillId="0" borderId="100" xfId="9" applyFont="1" applyBorder="1" applyAlignment="1">
      <alignment horizontal="left" vertical="center" wrapText="1" indent="1"/>
    </xf>
    <xf numFmtId="165" fontId="75" fillId="0" borderId="100" xfId="11" applyNumberFormat="1" applyFont="1" applyBorder="1" applyAlignment="1">
      <alignment horizontal="left" vertical="center" wrapText="1" indent="1"/>
    </xf>
    <xf numFmtId="164" fontId="75" fillId="0" borderId="163" xfId="12" applyNumberFormat="1" applyFont="1" applyBorder="1" applyAlignment="1">
      <alignment horizontal="right" vertical="center" wrapText="1" indent="1"/>
    </xf>
    <xf numFmtId="0" fontId="33" fillId="2" borderId="0" xfId="9" applyFont="1" applyFill="1" applyAlignment="1">
      <alignment vertical="center"/>
    </xf>
    <xf numFmtId="0" fontId="33" fillId="51" borderId="139" xfId="9" applyFont="1" applyFill="1" applyBorder="1" applyAlignment="1">
      <alignment horizontal="center" vertical="center" wrapText="1"/>
    </xf>
    <xf numFmtId="0" fontId="33" fillId="0" borderId="242" xfId="9" applyFont="1" applyBorder="1" applyAlignment="1">
      <alignment horizontal="center" vertical="center" wrapText="1"/>
    </xf>
    <xf numFmtId="0" fontId="75" fillId="0" borderId="243" xfId="9" applyFont="1" applyBorder="1" applyAlignment="1">
      <alignment horizontal="left" vertical="center" wrapText="1" indent="1"/>
    </xf>
    <xf numFmtId="165" fontId="75" fillId="0" borderId="243" xfId="11" applyNumberFormat="1" applyFont="1" applyBorder="1" applyAlignment="1">
      <alignment horizontal="left" vertical="center" wrapText="1" indent="1"/>
    </xf>
    <xf numFmtId="164" fontId="75" fillId="0" borderId="244" xfId="12" applyNumberFormat="1" applyFont="1" applyBorder="1" applyAlignment="1">
      <alignment horizontal="right" vertical="center" wrapText="1" indent="1"/>
    </xf>
    <xf numFmtId="0" fontId="33" fillId="52" borderId="146" xfId="9" applyFont="1" applyFill="1" applyBorder="1" applyAlignment="1">
      <alignment horizontal="center" vertical="center" wrapText="1"/>
    </xf>
    <xf numFmtId="0" fontId="161" fillId="0" borderId="0" xfId="9" applyFont="1" applyAlignment="1">
      <alignment horizontal="center" vertical="center"/>
    </xf>
    <xf numFmtId="0" fontId="111" fillId="2" borderId="0" xfId="13" applyFont="1" applyFill="1" applyAlignment="1">
      <alignment horizontal="left" vertical="center"/>
    </xf>
    <xf numFmtId="0" fontId="83" fillId="0" borderId="0" xfId="9" applyFont="1" applyAlignment="1">
      <alignment horizontal="center" vertical="center"/>
    </xf>
    <xf numFmtId="0" fontId="111" fillId="2" borderId="0" xfId="13" applyFont="1" applyFill="1" applyAlignment="1">
      <alignment vertical="center"/>
    </xf>
    <xf numFmtId="0" fontId="83" fillId="0" borderId="0" xfId="9" applyFont="1" applyAlignment="1">
      <alignment vertical="center"/>
    </xf>
    <xf numFmtId="0" fontId="33" fillId="2" borderId="0" xfId="9" applyFont="1" applyFill="1" applyAlignment="1">
      <alignment vertical="center" wrapText="1"/>
    </xf>
    <xf numFmtId="0" fontId="33" fillId="0" borderId="0" xfId="9" applyFont="1" applyAlignment="1">
      <alignment vertical="center"/>
    </xf>
    <xf numFmtId="0" fontId="75" fillId="0" borderId="0" xfId="9" applyFont="1" applyAlignment="1">
      <alignment horizontal="center" vertical="center"/>
    </xf>
    <xf numFmtId="0" fontId="8" fillId="53" borderId="0" xfId="0" applyFont="1" applyFill="1" applyAlignment="1">
      <alignment horizontal="left" vertical="center" indent="1"/>
    </xf>
    <xf numFmtId="0" fontId="8" fillId="53" borderId="0" xfId="0" applyFont="1" applyFill="1" applyAlignment="1">
      <alignment horizontal="left" vertical="center" wrapText="1" indent="1"/>
    </xf>
    <xf numFmtId="0" fontId="8" fillId="53" borderId="0" xfId="0" applyFont="1" applyFill="1" applyAlignment="1">
      <alignment horizontal="center" vertical="center" wrapText="1"/>
    </xf>
    <xf numFmtId="0" fontId="8" fillId="0" borderId="0" xfId="0" applyFont="1" applyFill="1" applyAlignment="1">
      <alignment horizontal="left" vertical="center" wrapText="1" indent="1"/>
    </xf>
    <xf numFmtId="0" fontId="10" fillId="6" borderId="0" xfId="0" applyFont="1" applyFill="1" applyAlignment="1">
      <alignment horizontal="left" vertical="center" indent="1"/>
    </xf>
    <xf numFmtId="0" fontId="9" fillId="6" borderId="0" xfId="0" applyFont="1" applyFill="1" applyAlignment="1">
      <alignment horizontal="left" vertical="center" wrapText="1" indent="1"/>
    </xf>
    <xf numFmtId="0" fontId="9" fillId="0" borderId="0" xfId="0" applyFont="1" applyFill="1" applyAlignment="1">
      <alignment horizontal="left" vertical="center" wrapText="1" indent="1"/>
    </xf>
    <xf numFmtId="0" fontId="12" fillId="2" borderId="0" xfId="0" applyFont="1" applyFill="1" applyAlignment="1">
      <alignment horizontal="center" vertical="center" wrapText="1"/>
    </xf>
    <xf numFmtId="0" fontId="162" fillId="2" borderId="0" xfId="0" applyFont="1" applyFill="1" applyAlignment="1">
      <alignment horizontal="left" vertical="center" indent="1"/>
    </xf>
    <xf numFmtId="0" fontId="68" fillId="2" borderId="0" xfId="4" applyFill="1" applyAlignment="1">
      <alignment horizontal="left" vertical="center" wrapText="1" indent="1"/>
    </xf>
    <xf numFmtId="0" fontId="11" fillId="2" borderId="0" xfId="0" applyFont="1" applyFill="1" applyAlignment="1">
      <alignment horizontal="left" vertical="center" indent="1"/>
    </xf>
    <xf numFmtId="0" fontId="11" fillId="2" borderId="0" xfId="0" applyFont="1" applyFill="1" applyAlignment="1">
      <alignment horizontal="left" indent="1"/>
    </xf>
    <xf numFmtId="0" fontId="11" fillId="2" borderId="0" xfId="0" applyFont="1" applyFill="1" applyAlignment="1">
      <alignment horizontal="left" wrapText="1" indent="1"/>
    </xf>
    <xf numFmtId="0" fontId="163" fillId="2" borderId="0" xfId="0" applyFont="1" applyFill="1" applyAlignment="1">
      <alignment horizontal="left" vertical="center" wrapText="1" indent="1"/>
    </xf>
    <xf numFmtId="0" fontId="163" fillId="2" borderId="0" xfId="0" applyFont="1" applyFill="1" applyAlignment="1">
      <alignment horizontal="left" vertical="center" indent="1"/>
    </xf>
    <xf numFmtId="0" fontId="11" fillId="2" borderId="0" xfId="0" applyFont="1" applyFill="1" applyAlignment="1">
      <alignment horizontal="center"/>
    </xf>
    <xf numFmtId="0" fontId="133" fillId="2" borderId="0" xfId="0" applyFont="1" applyFill="1" applyAlignment="1">
      <alignment horizontal="center" vertical="center"/>
    </xf>
    <xf numFmtId="0" fontId="13" fillId="0" borderId="0" xfId="0" applyFont="1" applyFill="1" applyAlignment="1">
      <alignment horizontal="center" vertical="center"/>
    </xf>
    <xf numFmtId="0" fontId="13" fillId="2" borderId="0" xfId="0" applyFont="1" applyFill="1" applyAlignment="1">
      <alignment horizontal="left" vertical="center" indent="1"/>
    </xf>
    <xf numFmtId="0" fontId="11" fillId="0" borderId="0" xfId="0" applyFont="1" applyFill="1" applyAlignment="1">
      <alignment horizontal="left" vertical="center" indent="1"/>
    </xf>
    <xf numFmtId="0" fontId="133" fillId="2" borderId="0" xfId="0" applyFont="1" applyFill="1" applyAlignment="1">
      <alignment horizontal="left" vertical="center"/>
    </xf>
    <xf numFmtId="0" fontId="130" fillId="10" borderId="245" xfId="0" applyFont="1" applyFill="1" applyBorder="1" applyAlignment="1">
      <alignment horizontal="center" vertical="center" wrapText="1"/>
    </xf>
    <xf numFmtId="0" fontId="130" fillId="10" borderId="210" xfId="0" applyFont="1" applyFill="1" applyBorder="1" applyAlignment="1">
      <alignment horizontal="left" vertical="center" wrapText="1" indent="1"/>
    </xf>
    <xf numFmtId="0" fontId="130" fillId="10" borderId="246" xfId="0" applyFont="1" applyFill="1" applyBorder="1" applyAlignment="1">
      <alignment horizontal="left" vertical="center" wrapText="1" indent="1"/>
    </xf>
    <xf numFmtId="0" fontId="130" fillId="10" borderId="247" xfId="0" applyFont="1" applyFill="1" applyBorder="1" applyAlignment="1">
      <alignment horizontal="left" vertical="center" wrapText="1" indent="1"/>
    </xf>
    <xf numFmtId="0" fontId="130" fillId="10" borderId="210" xfId="0" applyFont="1" applyFill="1" applyBorder="1" applyAlignment="1">
      <alignment horizontal="center" vertical="center" wrapText="1"/>
    </xf>
    <xf numFmtId="0" fontId="130" fillId="10" borderId="64" xfId="0" applyFont="1" applyFill="1" applyBorder="1" applyAlignment="1">
      <alignment horizontal="center" vertical="center" wrapText="1"/>
    </xf>
    <xf numFmtId="0" fontId="130" fillId="10" borderId="66" xfId="0" applyFont="1" applyFill="1" applyBorder="1" applyAlignment="1">
      <alignment horizontal="center" vertical="center" wrapText="1"/>
    </xf>
    <xf numFmtId="0" fontId="130" fillId="10" borderId="66" xfId="0" applyFont="1" applyFill="1" applyBorder="1" applyAlignment="1">
      <alignment horizontal="left" vertical="center" wrapText="1" indent="1"/>
    </xf>
    <xf numFmtId="0" fontId="130" fillId="10" borderId="65" xfId="0" applyFont="1" applyFill="1" applyBorder="1" applyAlignment="1">
      <alignment horizontal="left" vertical="center" wrapText="1" indent="1"/>
    </xf>
    <xf numFmtId="0" fontId="137" fillId="2" borderId="142" xfId="0" applyFont="1" applyFill="1" applyBorder="1" applyAlignment="1">
      <alignment horizontal="center" vertical="center"/>
    </xf>
    <xf numFmtId="0" fontId="145" fillId="0" borderId="78" xfId="0" applyFont="1" applyFill="1" applyBorder="1" applyAlignment="1">
      <alignment horizontal="left" vertical="center" indent="1"/>
    </xf>
    <xf numFmtId="0" fontId="164" fillId="0" borderId="248" xfId="0" applyFont="1" applyFill="1" applyBorder="1" applyAlignment="1">
      <alignment horizontal="left" vertical="center" indent="1"/>
    </xf>
    <xf numFmtId="0" fontId="164" fillId="0" borderId="248" xfId="0" applyFont="1" applyFill="1" applyBorder="1" applyAlignment="1">
      <alignment horizontal="left" vertical="center" wrapText="1" indent="1"/>
    </xf>
    <xf numFmtId="0" fontId="121" fillId="2" borderId="143" xfId="0" applyFont="1" applyFill="1" applyBorder="1" applyAlignment="1">
      <alignment horizontal="left" vertical="center" wrapText="1" indent="1"/>
    </xf>
    <xf numFmtId="0" fontId="11" fillId="2" borderId="142" xfId="0" applyFont="1" applyFill="1" applyBorder="1" applyAlignment="1">
      <alignment horizontal="center" vertical="center"/>
    </xf>
    <xf numFmtId="0" fontId="145" fillId="2" borderId="78" xfId="0" applyFont="1" applyFill="1" applyBorder="1" applyAlignment="1">
      <alignment horizontal="center" vertical="center"/>
    </xf>
    <xf numFmtId="0" fontId="164" fillId="2" borderId="143" xfId="0" applyFont="1" applyFill="1" applyBorder="1" applyAlignment="1">
      <alignment horizontal="left" vertical="center" wrapText="1" indent="1"/>
    </xf>
    <xf numFmtId="0" fontId="145" fillId="2" borderId="78" xfId="0" applyFont="1" applyFill="1" applyBorder="1" applyAlignment="1">
      <alignment horizontal="left" vertical="center" wrapText="1" indent="1"/>
    </xf>
    <xf numFmtId="0" fontId="11" fillId="0" borderId="162" xfId="0" applyFont="1" applyBorder="1" applyAlignment="1">
      <alignment horizontal="center" vertical="center"/>
    </xf>
    <xf numFmtId="0" fontId="13" fillId="54" borderId="100" xfId="0" applyFont="1" applyFill="1" applyBorder="1" applyAlignment="1">
      <alignment horizontal="center" vertical="center" wrapText="1"/>
    </xf>
    <xf numFmtId="0" fontId="13" fillId="54" borderId="100" xfId="0" applyFont="1" applyFill="1" applyBorder="1" applyAlignment="1">
      <alignment horizontal="left" vertical="center" wrapText="1" indent="1"/>
    </xf>
    <xf numFmtId="0" fontId="11" fillId="54" borderId="163" xfId="0" applyFont="1" applyFill="1" applyBorder="1" applyAlignment="1">
      <alignment horizontal="left" vertical="center" wrapText="1" indent="1"/>
    </xf>
    <xf numFmtId="0" fontId="137" fillId="2" borderId="139" xfId="0" applyFont="1" applyFill="1" applyBorder="1" applyAlignment="1">
      <alignment horizontal="center" vertical="center"/>
    </xf>
    <xf numFmtId="0" fontId="145" fillId="0" borderId="93" xfId="0" applyFont="1" applyFill="1" applyBorder="1" applyAlignment="1">
      <alignment horizontal="left" vertical="center" indent="1"/>
    </xf>
    <xf numFmtId="0" fontId="164" fillId="0" borderId="241" xfId="0" applyFont="1" applyFill="1" applyBorder="1" applyAlignment="1">
      <alignment horizontal="left" vertical="center" indent="1"/>
    </xf>
    <xf numFmtId="0" fontId="164" fillId="0" borderId="241" xfId="0" applyFont="1" applyFill="1" applyBorder="1" applyAlignment="1">
      <alignment horizontal="left" vertical="center" wrapText="1" indent="1"/>
    </xf>
    <xf numFmtId="0" fontId="121" fillId="2" borderId="145" xfId="0" applyFont="1" applyFill="1" applyBorder="1" applyAlignment="1">
      <alignment horizontal="left" vertical="center" wrapText="1" indent="1"/>
    </xf>
    <xf numFmtId="0" fontId="11" fillId="2" borderId="139" xfId="0" applyFont="1" applyFill="1" applyBorder="1" applyAlignment="1">
      <alignment horizontal="center" vertical="center"/>
    </xf>
    <xf numFmtId="0" fontId="145" fillId="2" borderId="93" xfId="0" applyFont="1" applyFill="1" applyBorder="1" applyAlignment="1">
      <alignment horizontal="center" vertical="center"/>
    </xf>
    <xf numFmtId="0" fontId="164" fillId="2" borderId="145" xfId="0" applyFont="1" applyFill="1" applyBorder="1" applyAlignment="1">
      <alignment horizontal="left" vertical="center" wrapText="1" indent="1"/>
    </xf>
    <xf numFmtId="0" fontId="145" fillId="2" borderId="93" xfId="0" applyFont="1" applyFill="1" applyBorder="1" applyAlignment="1">
      <alignment horizontal="left" vertical="center" wrapText="1" indent="1"/>
    </xf>
    <xf numFmtId="0" fontId="11" fillId="0" borderId="139" xfId="0" applyFont="1" applyBorder="1" applyAlignment="1">
      <alignment horizontal="center" vertical="center"/>
    </xf>
    <xf numFmtId="0" fontId="13" fillId="54" borderId="93" xfId="0" applyFont="1" applyFill="1" applyBorder="1" applyAlignment="1">
      <alignment horizontal="center" vertical="center" wrapText="1"/>
    </xf>
    <xf numFmtId="0" fontId="13" fillId="54" borderId="93" xfId="0" applyFont="1" applyFill="1" applyBorder="1" applyAlignment="1">
      <alignment horizontal="left" vertical="center" wrapText="1" indent="1"/>
    </xf>
    <xf numFmtId="0" fontId="11" fillId="54" borderId="145" xfId="0" applyFont="1" applyFill="1" applyBorder="1" applyAlignment="1">
      <alignment horizontal="left" vertical="center" wrapText="1" indent="1"/>
    </xf>
    <xf numFmtId="0" fontId="13" fillId="55" borderId="93" xfId="0" applyFont="1" applyFill="1" applyBorder="1" applyAlignment="1">
      <alignment horizontal="center" vertical="center" wrapText="1"/>
    </xf>
    <xf numFmtId="0" fontId="13" fillId="55" borderId="93" xfId="0" applyFont="1" applyFill="1" applyBorder="1" applyAlignment="1">
      <alignment horizontal="left" vertical="center" wrapText="1" indent="1"/>
    </xf>
    <xf numFmtId="0" fontId="11" fillId="55" borderId="145" xfId="0" applyFont="1" applyFill="1" applyBorder="1" applyAlignment="1">
      <alignment horizontal="left" vertical="center" wrapText="1" indent="1"/>
    </xf>
    <xf numFmtId="0" fontId="11" fillId="2" borderId="146" xfId="0" applyFont="1" applyFill="1" applyBorder="1" applyAlignment="1">
      <alignment horizontal="center" vertical="center"/>
    </xf>
    <xf numFmtId="0" fontId="145" fillId="2" borderId="83" xfId="0" applyFont="1" applyFill="1" applyBorder="1" applyAlignment="1">
      <alignment horizontal="left" vertical="center" wrapText="1" indent="1"/>
    </xf>
    <xf numFmtId="0" fontId="164" fillId="2" borderId="149" xfId="0" applyFont="1" applyFill="1" applyBorder="1" applyAlignment="1">
      <alignment horizontal="left" vertical="center" wrapText="1" indent="1"/>
    </xf>
    <xf numFmtId="0" fontId="13" fillId="2" borderId="0" xfId="0" applyFont="1" applyFill="1" applyAlignment="1">
      <alignment horizontal="center" vertical="center"/>
    </xf>
    <xf numFmtId="0" fontId="13" fillId="28" borderId="93" xfId="0" applyFont="1" applyFill="1" applyBorder="1" applyAlignment="1">
      <alignment horizontal="center" vertical="center" wrapText="1"/>
    </xf>
    <xf numFmtId="0" fontId="13" fillId="28" borderId="93" xfId="0" applyFont="1" applyFill="1" applyBorder="1" applyAlignment="1">
      <alignment horizontal="left" vertical="center" wrapText="1" indent="1"/>
    </xf>
    <xf numFmtId="0" fontId="11" fillId="28" borderId="145" xfId="0" applyFont="1" applyFill="1" applyBorder="1" applyAlignment="1">
      <alignment horizontal="left" vertical="center" wrapText="1" indent="1"/>
    </xf>
    <xf numFmtId="0" fontId="13" fillId="56" borderId="93" xfId="0" applyFont="1" applyFill="1" applyBorder="1" applyAlignment="1">
      <alignment horizontal="center" vertical="center" wrapText="1"/>
    </xf>
    <xf numFmtId="0" fontId="13" fillId="56" borderId="93" xfId="0" applyFont="1" applyFill="1" applyBorder="1" applyAlignment="1">
      <alignment horizontal="left" vertical="center" wrapText="1" indent="1"/>
    </xf>
    <xf numFmtId="0" fontId="11" fillId="56" borderId="145" xfId="0" applyFont="1" applyFill="1" applyBorder="1" applyAlignment="1">
      <alignment horizontal="left" vertical="center" wrapText="1" indent="1"/>
    </xf>
    <xf numFmtId="0" fontId="13" fillId="57" borderId="93" xfId="0" applyFont="1" applyFill="1" applyBorder="1" applyAlignment="1">
      <alignment horizontal="center" vertical="center" wrapText="1"/>
    </xf>
    <xf numFmtId="0" fontId="13" fillId="57" borderId="93" xfId="0" applyFont="1" applyFill="1" applyBorder="1" applyAlignment="1">
      <alignment horizontal="left" vertical="center" wrapText="1" indent="1"/>
    </xf>
    <xf numFmtId="0" fontId="11" fillId="57" borderId="145" xfId="0" applyFont="1" applyFill="1" applyBorder="1" applyAlignment="1">
      <alignment horizontal="left" vertical="center" wrapText="1" indent="1"/>
    </xf>
    <xf numFmtId="0" fontId="11" fillId="0" borderId="0" xfId="0" applyFont="1" applyFill="1" applyAlignment="1">
      <alignment horizontal="left" indent="1"/>
    </xf>
    <xf numFmtId="0" fontId="165" fillId="0" borderId="93" xfId="0" applyFont="1" applyFill="1" applyBorder="1" applyAlignment="1">
      <alignment horizontal="left" vertical="center" indent="1"/>
    </xf>
    <xf numFmtId="0" fontId="122" fillId="0" borderId="241" xfId="0" applyFont="1" applyFill="1" applyBorder="1" applyAlignment="1">
      <alignment horizontal="left" vertical="center" indent="1"/>
    </xf>
    <xf numFmtId="0" fontId="122" fillId="0" borderId="241" xfId="0" applyFont="1" applyFill="1" applyBorder="1" applyAlignment="1">
      <alignment horizontal="left" vertical="center" wrapText="1" indent="1"/>
    </xf>
    <xf numFmtId="0" fontId="11" fillId="0" borderId="146" xfId="0" applyFont="1" applyBorder="1" applyAlignment="1">
      <alignment horizontal="center" vertical="center"/>
    </xf>
    <xf numFmtId="0" fontId="13" fillId="57" borderId="83" xfId="0" applyFont="1" applyFill="1" applyBorder="1" applyAlignment="1">
      <alignment horizontal="center" vertical="center" wrapText="1"/>
    </xf>
    <xf numFmtId="0" fontId="13" fillId="57" borderId="83" xfId="0" applyFont="1" applyFill="1" applyBorder="1" applyAlignment="1">
      <alignment horizontal="left" vertical="center" wrapText="1" indent="1"/>
    </xf>
    <xf numFmtId="0" fontId="11" fillId="57" borderId="149" xfId="0" applyFont="1" applyFill="1" applyBorder="1" applyAlignment="1">
      <alignment horizontal="left" vertical="center" wrapText="1" indent="1"/>
    </xf>
    <xf numFmtId="0" fontId="11" fillId="2" borderId="0" xfId="0" applyFont="1" applyFill="1" applyAlignment="1">
      <alignment horizontal="center" vertical="center"/>
    </xf>
    <xf numFmtId="0" fontId="130" fillId="10" borderId="64" xfId="0" applyFont="1" applyFill="1" applyBorder="1" applyAlignment="1">
      <alignment horizontal="left" vertical="center" wrapText="1" indent="1"/>
    </xf>
    <xf numFmtId="0" fontId="130" fillId="58" borderId="66" xfId="0" applyFont="1" applyFill="1" applyBorder="1" applyAlignment="1">
      <alignment horizontal="left" vertical="center" wrapText="1" indent="1"/>
    </xf>
    <xf numFmtId="0" fontId="130" fillId="59" borderId="65" xfId="0" applyFont="1" applyFill="1" applyBorder="1" applyAlignment="1">
      <alignment horizontal="left" vertical="center" wrapText="1" indent="1"/>
    </xf>
    <xf numFmtId="0" fontId="138" fillId="2" borderId="185" xfId="0" applyFont="1" applyFill="1" applyBorder="1" applyAlignment="1">
      <alignment horizontal="left" vertical="center" wrapText="1" indent="1"/>
    </xf>
    <xf numFmtId="0" fontId="138" fillId="2" borderId="100" xfId="0" applyFont="1" applyFill="1" applyBorder="1" applyAlignment="1">
      <alignment horizontal="left" vertical="center" wrapText="1" indent="1"/>
    </xf>
    <xf numFmtId="0" fontId="138" fillId="2" borderId="163" xfId="0" applyFont="1" applyFill="1" applyBorder="1" applyAlignment="1">
      <alignment horizontal="left" vertical="center" wrapText="1" indent="1"/>
    </xf>
    <xf numFmtId="0" fontId="138" fillId="2" borderId="162" xfId="0" applyFont="1" applyFill="1" applyBorder="1" applyAlignment="1">
      <alignment horizontal="left" vertical="center" wrapText="1" indent="1"/>
    </xf>
    <xf numFmtId="0" fontId="138" fillId="2" borderId="250" xfId="0" applyFont="1" applyFill="1" applyBorder="1" applyAlignment="1">
      <alignment horizontal="left" vertical="center" wrapText="1" indent="1"/>
    </xf>
    <xf numFmtId="0" fontId="138" fillId="2" borderId="251" xfId="0" applyFont="1" applyFill="1" applyBorder="1" applyAlignment="1">
      <alignment horizontal="left" vertical="center" wrapText="1" indent="1"/>
    </xf>
    <xf numFmtId="0" fontId="11" fillId="2" borderId="163" xfId="0" applyFont="1" applyFill="1" applyBorder="1" applyAlignment="1">
      <alignment horizontal="left" vertical="center" wrapText="1" indent="1"/>
    </xf>
    <xf numFmtId="0" fontId="138" fillId="2" borderId="253" xfId="0" applyFont="1" applyFill="1" applyBorder="1" applyAlignment="1">
      <alignment horizontal="left" vertical="center" wrapText="1" indent="1"/>
    </xf>
    <xf numFmtId="0" fontId="138" fillId="2" borderId="93" xfId="0" applyFont="1" applyFill="1" applyBorder="1" applyAlignment="1">
      <alignment horizontal="left" vertical="center" wrapText="1" indent="1"/>
    </xf>
    <xf numFmtId="0" fontId="138" fillId="2" borderId="145" xfId="0" applyFont="1" applyFill="1" applyBorder="1" applyAlignment="1">
      <alignment horizontal="left" vertical="center" wrapText="1" indent="1"/>
    </xf>
    <xf numFmtId="0" fontId="138" fillId="2" borderId="139" xfId="0" applyFont="1" applyFill="1" applyBorder="1" applyAlignment="1">
      <alignment horizontal="left" vertical="center" wrapText="1" indent="1"/>
    </xf>
    <xf numFmtId="0" fontId="138" fillId="2" borderId="144" xfId="0" applyFont="1" applyFill="1" applyBorder="1" applyAlignment="1">
      <alignment horizontal="left" vertical="center" wrapText="1" indent="1"/>
    </xf>
    <xf numFmtId="0" fontId="138" fillId="2" borderId="254" xfId="0" applyFont="1" applyFill="1" applyBorder="1" applyAlignment="1">
      <alignment horizontal="left" vertical="center" wrapText="1" indent="1"/>
    </xf>
    <xf numFmtId="0" fontId="11" fillId="2" borderId="145" xfId="0" applyFont="1" applyFill="1" applyBorder="1" applyAlignment="1">
      <alignment horizontal="left" vertical="center" wrapText="1" indent="1"/>
    </xf>
    <xf numFmtId="0" fontId="138" fillId="2" borderId="0" xfId="0" applyFont="1" applyFill="1" applyBorder="1" applyAlignment="1">
      <alignment horizontal="left" vertical="center" wrapText="1" indent="1"/>
    </xf>
    <xf numFmtId="0" fontId="137" fillId="2" borderId="157" xfId="0" applyFont="1" applyFill="1" applyBorder="1" applyAlignment="1">
      <alignment horizontal="center" vertical="center"/>
    </xf>
    <xf numFmtId="0" fontId="145" fillId="0" borderId="106" xfId="0" applyFont="1" applyFill="1" applyBorder="1" applyAlignment="1">
      <alignment horizontal="left" vertical="center" indent="1"/>
    </xf>
    <xf numFmtId="0" fontId="164" fillId="0" borderId="255" xfId="0" applyFont="1" applyFill="1" applyBorder="1" applyAlignment="1">
      <alignment horizontal="left" vertical="center" indent="1"/>
    </xf>
    <xf numFmtId="0" fontId="164" fillId="0" borderId="255" xfId="0" applyFont="1" applyFill="1" applyBorder="1" applyAlignment="1">
      <alignment horizontal="left" vertical="center" wrapText="1" indent="1"/>
    </xf>
    <xf numFmtId="0" fontId="121" fillId="2" borderId="158" xfId="0" applyFont="1" applyFill="1" applyBorder="1" applyAlignment="1">
      <alignment horizontal="left" vertical="center" wrapText="1" indent="1"/>
    </xf>
    <xf numFmtId="0" fontId="11" fillId="2" borderId="256" xfId="0" applyFont="1" applyFill="1" applyBorder="1" applyAlignment="1">
      <alignment horizontal="left" vertical="center" wrapText="1" indent="1"/>
    </xf>
    <xf numFmtId="0" fontId="137" fillId="2" borderId="64" xfId="0" applyFont="1" applyFill="1" applyBorder="1" applyAlignment="1">
      <alignment horizontal="center" vertical="center"/>
    </xf>
    <xf numFmtId="0" fontId="145" fillId="0" borderId="66" xfId="0" applyFont="1" applyFill="1" applyBorder="1" applyAlignment="1">
      <alignment horizontal="left" vertical="center" indent="1"/>
    </xf>
    <xf numFmtId="0" fontId="164" fillId="0" borderId="257" xfId="0" applyFont="1" applyFill="1" applyBorder="1" applyAlignment="1">
      <alignment horizontal="left" vertical="center" indent="1"/>
    </xf>
    <xf numFmtId="0" fontId="164" fillId="0" borderId="257" xfId="0" applyFont="1" applyFill="1" applyBorder="1" applyAlignment="1">
      <alignment horizontal="left" vertical="center" wrapText="1" indent="1"/>
    </xf>
    <xf numFmtId="0" fontId="121" fillId="2" borderId="65" xfId="0" applyFont="1" applyFill="1" applyBorder="1" applyAlignment="1">
      <alignment horizontal="left" vertical="center" wrapText="1" indent="1"/>
    </xf>
    <xf numFmtId="0" fontId="138" fillId="2" borderId="192" xfId="0" applyFont="1" applyFill="1" applyBorder="1" applyAlignment="1">
      <alignment horizontal="left" vertical="center" wrapText="1" indent="1"/>
    </xf>
    <xf numFmtId="0" fontId="138" fillId="2" borderId="106" xfId="0" applyFont="1" applyFill="1" applyBorder="1" applyAlignment="1">
      <alignment horizontal="left" vertical="center" wrapText="1" indent="1"/>
    </xf>
    <xf numFmtId="0" fontId="138" fillId="2" borderId="158" xfId="0" applyFont="1" applyFill="1" applyBorder="1" applyAlignment="1">
      <alignment horizontal="left" vertical="center" wrapText="1" indent="1"/>
    </xf>
    <xf numFmtId="0" fontId="138" fillId="2" borderId="258" xfId="0" applyFont="1" applyFill="1" applyBorder="1" applyAlignment="1">
      <alignment horizontal="left" vertical="center" wrapText="1" indent="1"/>
    </xf>
    <xf numFmtId="0" fontId="138" fillId="2" borderId="157" xfId="0" applyFont="1" applyFill="1" applyBorder="1" applyAlignment="1">
      <alignment horizontal="left" vertical="center" wrapText="1" indent="1"/>
    </xf>
    <xf numFmtId="0" fontId="138" fillId="2" borderId="192" xfId="0" applyFont="1" applyFill="1" applyBorder="1" applyAlignment="1">
      <alignment horizontal="left" vertical="center" indent="1"/>
    </xf>
    <xf numFmtId="0" fontId="138" fillId="2" borderId="106" xfId="0" applyFont="1" applyFill="1" applyBorder="1" applyAlignment="1">
      <alignment horizontal="left" vertical="center" indent="1"/>
    </xf>
    <xf numFmtId="0" fontId="138" fillId="2" borderId="158" xfId="0" applyFont="1" applyFill="1" applyBorder="1" applyAlignment="1">
      <alignment horizontal="left" vertical="center" indent="1"/>
    </xf>
    <xf numFmtId="0" fontId="138" fillId="2" borderId="156" xfId="0" applyFont="1" applyFill="1" applyBorder="1" applyAlignment="1">
      <alignment horizontal="left" vertical="center" wrapText="1" indent="1"/>
    </xf>
    <xf numFmtId="0" fontId="138" fillId="2" borderId="258" xfId="0" applyFont="1" applyFill="1" applyBorder="1" applyAlignment="1">
      <alignment horizontal="left" vertical="center" indent="1"/>
    </xf>
    <xf numFmtId="0" fontId="138" fillId="2" borderId="157" xfId="0" applyFont="1" applyFill="1" applyBorder="1" applyAlignment="1">
      <alignment horizontal="left" vertical="center" indent="1"/>
    </xf>
    <xf numFmtId="0" fontId="11" fillId="2" borderId="158" xfId="0" applyFont="1" applyFill="1" applyBorder="1" applyAlignment="1">
      <alignment horizontal="left" vertical="center" indent="1"/>
    </xf>
    <xf numFmtId="0" fontId="11" fillId="0" borderId="238" xfId="0" applyFont="1" applyFill="1" applyBorder="1" applyAlignment="1">
      <alignment horizontal="left" vertical="center" indent="1"/>
    </xf>
    <xf numFmtId="0" fontId="11" fillId="0" borderId="4" xfId="0" applyFont="1" applyFill="1" applyBorder="1" applyAlignment="1">
      <alignment horizontal="left" vertical="center" indent="1"/>
    </xf>
    <xf numFmtId="0" fontId="11" fillId="0" borderId="118" xfId="0" applyFont="1" applyFill="1" applyBorder="1" applyAlignment="1">
      <alignment horizontal="left" vertical="center" indent="1"/>
    </xf>
    <xf numFmtId="0" fontId="166" fillId="54" borderId="161" xfId="0" applyFont="1" applyFill="1" applyBorder="1" applyAlignment="1">
      <alignment horizontal="left" vertical="center" indent="1"/>
    </xf>
    <xf numFmtId="0" fontId="98" fillId="54" borderId="64" xfId="0" applyFont="1" applyFill="1" applyBorder="1" applyAlignment="1">
      <alignment horizontal="left" vertical="center" wrapText="1" indent="1"/>
    </xf>
    <xf numFmtId="0" fontId="98" fillId="54" borderId="66" xfId="0" applyFont="1" applyFill="1" applyBorder="1" applyAlignment="1">
      <alignment horizontal="left" vertical="center" wrapText="1" indent="1"/>
    </xf>
    <xf numFmtId="0" fontId="98" fillId="54" borderId="65" xfId="0" applyFont="1" applyFill="1" applyBorder="1" applyAlignment="1">
      <alignment horizontal="left" vertical="center" wrapText="1" indent="1"/>
    </xf>
    <xf numFmtId="0" fontId="98" fillId="54" borderId="151" xfId="0" applyFont="1" applyFill="1" applyBorder="1" applyAlignment="1">
      <alignment horizontal="left" vertical="center" wrapText="1" indent="1"/>
    </xf>
    <xf numFmtId="0" fontId="98" fillId="54" borderId="150" xfId="0" applyFont="1" applyFill="1" applyBorder="1" applyAlignment="1">
      <alignment horizontal="left" vertical="center" wrapText="1" indent="1"/>
    </xf>
    <xf numFmtId="0" fontId="167" fillId="60" borderId="65" xfId="0" applyFont="1" applyFill="1" applyBorder="1" applyAlignment="1">
      <alignment horizontal="left" vertical="center" indent="1"/>
    </xf>
    <xf numFmtId="0" fontId="11" fillId="2" borderId="161" xfId="0" applyFont="1" applyFill="1" applyBorder="1" applyAlignment="1">
      <alignment horizontal="left" vertical="center" indent="1"/>
    </xf>
    <xf numFmtId="0" fontId="11" fillId="2" borderId="234" xfId="0" applyFont="1" applyFill="1" applyBorder="1" applyAlignment="1">
      <alignment horizontal="left" vertical="center" indent="1"/>
    </xf>
    <xf numFmtId="0" fontId="11" fillId="2" borderId="150" xfId="0" applyFont="1" applyFill="1" applyBorder="1" applyAlignment="1">
      <alignment horizontal="left" vertical="center" indent="1"/>
    </xf>
    <xf numFmtId="0" fontId="11" fillId="55" borderId="139" xfId="0" applyFont="1" applyFill="1" applyBorder="1" applyAlignment="1">
      <alignment horizontal="center" vertical="center"/>
    </xf>
    <xf numFmtId="0" fontId="145" fillId="55" borderId="93" xfId="0" applyFont="1" applyFill="1" applyBorder="1" applyAlignment="1">
      <alignment horizontal="center" vertical="center"/>
    </xf>
    <xf numFmtId="0" fontId="164" fillId="55" borderId="145" xfId="0" applyFont="1" applyFill="1" applyBorder="1" applyAlignment="1">
      <alignment horizontal="left" vertical="center" wrapText="1" indent="1"/>
    </xf>
    <xf numFmtId="0" fontId="11" fillId="54" borderId="139" xfId="0" applyFont="1" applyFill="1" applyBorder="1" applyAlignment="1">
      <alignment horizontal="center" vertical="center"/>
    </xf>
    <xf numFmtId="0" fontId="145" fillId="54" borderId="93" xfId="0" applyFont="1" applyFill="1" applyBorder="1" applyAlignment="1">
      <alignment horizontal="center" vertical="center"/>
    </xf>
    <xf numFmtId="0" fontId="164" fillId="54" borderId="145" xfId="0" applyFont="1" applyFill="1" applyBorder="1" applyAlignment="1">
      <alignment horizontal="left" vertical="center" wrapText="1" indent="1"/>
    </xf>
    <xf numFmtId="0" fontId="137" fillId="2" borderId="146" xfId="0" applyFont="1" applyFill="1" applyBorder="1" applyAlignment="1">
      <alignment horizontal="center" vertical="center"/>
    </xf>
    <xf numFmtId="0" fontId="145" fillId="0" borderId="83" xfId="0" applyFont="1" applyFill="1" applyBorder="1" applyAlignment="1">
      <alignment horizontal="left" vertical="center" indent="1"/>
    </xf>
    <xf numFmtId="0" fontId="164" fillId="0" borderId="260" xfId="0" applyFont="1" applyFill="1" applyBorder="1" applyAlignment="1">
      <alignment horizontal="left" vertical="center" indent="1"/>
    </xf>
    <xf numFmtId="0" fontId="164" fillId="0" borderId="260" xfId="0" applyFont="1" applyFill="1" applyBorder="1" applyAlignment="1">
      <alignment horizontal="left" vertical="center" wrapText="1" indent="1"/>
    </xf>
    <xf numFmtId="0" fontId="121" fillId="2" borderId="149" xfId="0" applyFont="1" applyFill="1" applyBorder="1" applyAlignment="1">
      <alignment horizontal="left" vertical="center" wrapText="1" indent="1"/>
    </xf>
    <xf numFmtId="0" fontId="11" fillId="54" borderId="146" xfId="0" applyFont="1" applyFill="1" applyBorder="1" applyAlignment="1">
      <alignment horizontal="center" vertical="center"/>
    </xf>
    <xf numFmtId="0" fontId="145" fillId="54" borderId="83" xfId="0" applyFont="1" applyFill="1" applyBorder="1" applyAlignment="1">
      <alignment horizontal="center" vertical="center"/>
    </xf>
    <xf numFmtId="0" fontId="164" fillId="54" borderId="149" xfId="0" applyFont="1" applyFill="1" applyBorder="1" applyAlignment="1">
      <alignment horizontal="left" vertical="center" wrapText="1" indent="1"/>
    </xf>
    <xf numFmtId="0" fontId="11" fillId="0" borderId="0" xfId="0" applyFont="1" applyFill="1" applyAlignment="1">
      <alignment horizontal="center"/>
    </xf>
    <xf numFmtId="0" fontId="11" fillId="0" borderId="0" xfId="0" applyFont="1" applyFill="1" applyAlignment="1">
      <alignment horizontal="left" wrapText="1" indent="1"/>
    </xf>
    <xf numFmtId="0" fontId="11" fillId="0" borderId="0" xfId="0" applyFont="1" applyFill="1" applyAlignment="1">
      <alignment horizontal="center" vertical="center"/>
    </xf>
    <xf numFmtId="0" fontId="13" fillId="0" borderId="0" xfId="0" applyFont="1" applyFill="1" applyAlignment="1">
      <alignment horizontal="left" vertical="center" indent="1"/>
    </xf>
    <xf numFmtId="0" fontId="163" fillId="0" borderId="0" xfId="0" applyFont="1" applyFill="1" applyAlignment="1">
      <alignment horizontal="left" vertical="center" indent="1"/>
    </xf>
    <xf numFmtId="0" fontId="13" fillId="0" borderId="0" xfId="0" applyFont="1" applyFill="1" applyAlignment="1">
      <alignment horizontal="left" vertical="center" wrapText="1" indent="1"/>
    </xf>
    <xf numFmtId="49" fontId="75" fillId="2" borderId="66" xfId="18" applyNumberFormat="1" applyFont="1" applyFill="1" applyBorder="1" applyAlignment="1">
      <alignment horizontal="left" vertical="center" wrapText="1" indent="1"/>
    </xf>
    <xf numFmtId="0" fontId="112" fillId="5" borderId="193" xfId="0" applyFont="1" applyFill="1" applyBorder="1" applyAlignment="1">
      <alignment vertical="center" wrapText="1"/>
    </xf>
    <xf numFmtId="0" fontId="112" fillId="5" borderId="173" xfId="0" applyFont="1" applyFill="1" applyBorder="1" applyAlignment="1">
      <alignment vertical="center" wrapText="1"/>
    </xf>
    <xf numFmtId="0" fontId="130" fillId="29" borderId="216" xfId="0" applyFont="1" applyFill="1" applyBorder="1" applyAlignment="1">
      <alignment horizontal="center" vertical="center" wrapText="1"/>
    </xf>
    <xf numFmtId="0" fontId="139" fillId="29" borderId="262" xfId="0" applyFont="1" applyFill="1" applyBorder="1" applyAlignment="1">
      <alignment horizontal="center" vertical="center" wrapText="1"/>
    </xf>
    <xf numFmtId="0" fontId="91" fillId="8" borderId="225" xfId="0" applyFont="1" applyFill="1" applyBorder="1" applyAlignment="1">
      <alignment horizontal="center" vertical="center" wrapText="1"/>
    </xf>
    <xf numFmtId="0" fontId="139" fillId="8" borderId="226" xfId="0" applyFont="1" applyFill="1" applyBorder="1" applyAlignment="1">
      <alignment horizontal="center" vertical="center" wrapText="1"/>
    </xf>
    <xf numFmtId="0" fontId="91" fillId="4" borderId="222" xfId="0" applyFont="1" applyFill="1" applyBorder="1" applyAlignment="1">
      <alignment horizontal="center" vertical="center" wrapText="1"/>
    </xf>
    <xf numFmtId="0" fontId="139" fillId="4" borderId="223" xfId="0" applyFont="1" applyFill="1" applyBorder="1" applyAlignment="1">
      <alignment horizontal="center" vertical="center" wrapText="1"/>
    </xf>
    <xf numFmtId="0" fontId="91" fillId="8" borderId="263" xfId="0" applyFont="1" applyFill="1" applyBorder="1" applyAlignment="1">
      <alignment horizontal="center" vertical="center" wrapText="1"/>
    </xf>
    <xf numFmtId="0" fontId="139" fillId="8" borderId="264" xfId="0" applyFont="1" applyFill="1" applyBorder="1" applyAlignment="1">
      <alignment horizontal="center" vertical="center" wrapText="1"/>
    </xf>
    <xf numFmtId="0" fontId="139" fillId="8" borderId="265" xfId="0" applyFont="1" applyFill="1" applyBorder="1" applyAlignment="1">
      <alignment horizontal="center" vertical="center" wrapText="1"/>
    </xf>
    <xf numFmtId="0" fontId="18" fillId="0" borderId="266" xfId="0" applyFont="1" applyBorder="1" applyAlignment="1">
      <alignment horizontal="center" vertical="center" wrapText="1"/>
    </xf>
    <xf numFmtId="0" fontId="129" fillId="3" borderId="267" xfId="0" applyFont="1" applyFill="1" applyBorder="1" applyAlignment="1">
      <alignment horizontal="center" vertical="center" wrapText="1"/>
    </xf>
    <xf numFmtId="0" fontId="129" fillId="3" borderId="268" xfId="0" applyFont="1" applyFill="1" applyBorder="1" applyAlignment="1">
      <alignment horizontal="center" vertical="center" wrapText="1"/>
    </xf>
    <xf numFmtId="0" fontId="129" fillId="3" borderId="174" xfId="0" applyFont="1" applyFill="1" applyBorder="1" applyAlignment="1">
      <alignment horizontal="center" vertical="center" wrapText="1"/>
    </xf>
    <xf numFmtId="0" fontId="170" fillId="3" borderId="269" xfId="0" applyFont="1" applyFill="1" applyBorder="1" applyAlignment="1">
      <alignment horizontal="center" vertical="center" wrapText="1"/>
    </xf>
    <xf numFmtId="0" fontId="170" fillId="3" borderId="270" xfId="0" applyFont="1" applyFill="1" applyBorder="1" applyAlignment="1">
      <alignment horizontal="center" vertical="center" wrapText="1"/>
    </xf>
    <xf numFmtId="0" fontId="170" fillId="3" borderId="196" xfId="0" applyFont="1" applyFill="1" applyBorder="1" applyAlignment="1">
      <alignment horizontal="center" vertical="center" wrapText="1"/>
    </xf>
    <xf numFmtId="0" fontId="130" fillId="5" borderId="271" xfId="0" applyFont="1" applyFill="1" applyBorder="1" applyAlignment="1">
      <alignment horizontal="left" vertical="center" wrapText="1" indent="1"/>
    </xf>
    <xf numFmtId="0" fontId="169" fillId="5" borderId="272" xfId="0" applyFont="1" applyFill="1" applyBorder="1" applyAlignment="1">
      <alignment horizontal="center" vertical="center" wrapText="1"/>
    </xf>
    <xf numFmtId="0" fontId="130" fillId="5" borderId="225" xfId="0" applyFont="1" applyFill="1" applyBorder="1" applyAlignment="1">
      <alignment horizontal="left" vertical="center" wrapText="1" indent="1"/>
    </xf>
    <xf numFmtId="0" fontId="139" fillId="5" borderId="273" xfId="0" applyFont="1" applyFill="1" applyBorder="1" applyAlignment="1">
      <alignment horizontal="center" vertical="center" wrapText="1"/>
    </xf>
    <xf numFmtId="0" fontId="169" fillId="29" borderId="262" xfId="0" applyFont="1" applyFill="1" applyBorder="1" applyAlignment="1">
      <alignment horizontal="center" vertical="center" wrapText="1"/>
    </xf>
    <xf numFmtId="0" fontId="130" fillId="29" borderId="175" xfId="0" applyFont="1" applyFill="1" applyBorder="1" applyAlignment="1">
      <alignment horizontal="center" vertical="center" wrapText="1"/>
    </xf>
    <xf numFmtId="0" fontId="139" fillId="29" borderId="274" xfId="0" applyFont="1" applyFill="1" applyBorder="1" applyAlignment="1">
      <alignment horizontal="center" vertical="center" wrapText="1"/>
    </xf>
    <xf numFmtId="0" fontId="130" fillId="29" borderId="176" xfId="0" applyFont="1" applyFill="1" applyBorder="1" applyAlignment="1">
      <alignment horizontal="center" vertical="center" wrapText="1"/>
    </xf>
    <xf numFmtId="0" fontId="139" fillId="29" borderId="275" xfId="0" applyFont="1" applyFill="1" applyBorder="1" applyAlignment="1">
      <alignment horizontal="center" vertical="center" wrapText="1"/>
    </xf>
    <xf numFmtId="0" fontId="98" fillId="0" borderId="6" xfId="0" applyFont="1" applyBorder="1" applyAlignment="1">
      <alignment horizontal="left" vertical="center" wrapText="1" indent="1"/>
    </xf>
    <xf numFmtId="0" fontId="129" fillId="9" borderId="267" xfId="0" applyFont="1" applyFill="1" applyBorder="1" applyAlignment="1">
      <alignment horizontal="center" vertical="center" wrapText="1"/>
    </xf>
    <xf numFmtId="0" fontId="129" fillId="9" borderId="268" xfId="0" applyFont="1" applyFill="1" applyBorder="1" applyAlignment="1">
      <alignment horizontal="center" vertical="center" wrapText="1"/>
    </xf>
    <xf numFmtId="0" fontId="129" fillId="9" borderId="278" xfId="0" applyFont="1" applyFill="1" applyBorder="1" applyAlignment="1">
      <alignment horizontal="center" vertical="center" wrapText="1"/>
    </xf>
    <xf numFmtId="0" fontId="129" fillId="9" borderId="279" xfId="0" applyFont="1" applyFill="1" applyBorder="1" applyAlignment="1">
      <alignment horizontal="center" vertical="center" wrapText="1"/>
    </xf>
    <xf numFmtId="0" fontId="129" fillId="9" borderId="280" xfId="0" applyFont="1" applyFill="1" applyBorder="1" applyAlignment="1">
      <alignment horizontal="center" vertical="center" wrapText="1"/>
    </xf>
    <xf numFmtId="0" fontId="172" fillId="9" borderId="269" xfId="0" applyFont="1" applyFill="1" applyBorder="1" applyAlignment="1">
      <alignment horizontal="center" vertical="center" wrapText="1"/>
    </xf>
    <xf numFmtId="0" fontId="172" fillId="9" borderId="270" xfId="0" applyFont="1" applyFill="1" applyBorder="1" applyAlignment="1">
      <alignment horizontal="center" vertical="center" wrapText="1"/>
    </xf>
    <xf numFmtId="0" fontId="172" fillId="9" borderId="281" xfId="0" applyFont="1" applyFill="1" applyBorder="1" applyAlignment="1">
      <alignment horizontal="center" vertical="center" wrapText="1"/>
    </xf>
    <xf numFmtId="0" fontId="172" fillId="9" borderId="282" xfId="0" applyFont="1" applyFill="1" applyBorder="1" applyAlignment="1">
      <alignment horizontal="center" vertical="center" wrapText="1"/>
    </xf>
    <xf numFmtId="0" fontId="172" fillId="9" borderId="283" xfId="0" applyFont="1" applyFill="1" applyBorder="1" applyAlignment="1">
      <alignment horizontal="center" vertical="center" wrapText="1"/>
    </xf>
    <xf numFmtId="0" fontId="173" fillId="0" borderId="1" xfId="0" applyFont="1" applyBorder="1" applyAlignment="1">
      <alignment horizontal="center" vertical="center" wrapText="1"/>
    </xf>
    <xf numFmtId="0" fontId="174" fillId="61" borderId="0" xfId="0" applyFont="1" applyFill="1" applyAlignment="1">
      <alignment horizontal="left" vertical="center" indent="1"/>
    </xf>
    <xf numFmtId="0" fontId="112" fillId="25" borderId="0" xfId="0" applyFont="1" applyFill="1" applyBorder="1" applyAlignment="1">
      <alignment horizontal="left" vertical="center" wrapText="1"/>
    </xf>
    <xf numFmtId="0" fontId="91" fillId="8" borderId="216" xfId="0" applyFont="1" applyFill="1" applyBorder="1" applyAlignment="1">
      <alignment horizontal="left" vertical="center" wrapText="1"/>
    </xf>
    <xf numFmtId="0" fontId="139" fillId="8" borderId="224" xfId="0" applyFont="1" applyFill="1" applyBorder="1" applyAlignment="1">
      <alignment horizontal="left" vertical="center" wrapText="1"/>
    </xf>
    <xf numFmtId="0" fontId="75" fillId="0" borderId="6" xfId="0" applyFont="1" applyBorder="1" applyAlignment="1">
      <alignment horizontal="left" vertical="center" wrapText="1"/>
    </xf>
    <xf numFmtId="0" fontId="75" fillId="0" borderId="6" xfId="0" applyFont="1" applyFill="1" applyBorder="1" applyAlignment="1">
      <alignment horizontal="left" vertical="center" wrapText="1"/>
    </xf>
    <xf numFmtId="0" fontId="160" fillId="0" borderId="6" xfId="0" applyFont="1" applyBorder="1" applyAlignment="1">
      <alignment horizontal="left" vertical="center" wrapText="1"/>
    </xf>
    <xf numFmtId="0" fontId="11" fillId="2" borderId="0" xfId="0" applyFont="1" applyFill="1" applyAlignment="1">
      <alignment wrapText="1"/>
    </xf>
    <xf numFmtId="0" fontId="11" fillId="0" borderId="0" xfId="0" applyFont="1" applyFill="1" applyAlignment="1">
      <alignment wrapText="1"/>
    </xf>
    <xf numFmtId="0" fontId="171" fillId="0" borderId="284" xfId="0" applyFont="1" applyBorder="1" applyAlignment="1">
      <alignment horizontal="center" vertical="center" wrapText="1"/>
    </xf>
    <xf numFmtId="0" fontId="171" fillId="0" borderId="285" xfId="0" applyFont="1" applyBorder="1" applyAlignment="1">
      <alignment horizontal="center" vertical="center" wrapText="1"/>
    </xf>
    <xf numFmtId="0" fontId="171" fillId="0" borderId="286" xfId="0" applyFont="1" applyBorder="1" applyAlignment="1">
      <alignment horizontal="center" vertical="center" wrapText="1"/>
    </xf>
    <xf numFmtId="0" fontId="175" fillId="0" borderId="285" xfId="0" applyFont="1" applyBorder="1" applyAlignment="1">
      <alignment horizontal="center" vertical="center" wrapText="1"/>
    </xf>
    <xf numFmtId="0" fontId="90" fillId="0" borderId="5" xfId="0" applyFont="1" applyFill="1" applyBorder="1" applyAlignment="1">
      <alignment horizontal="left" vertical="center" wrapText="1" indent="1"/>
    </xf>
    <xf numFmtId="0" fontId="75" fillId="0" borderId="0" xfId="0" applyFont="1" applyAlignment="1">
      <alignment horizontal="left" vertical="center" wrapText="1"/>
    </xf>
    <xf numFmtId="0" fontId="21" fillId="0" borderId="0" xfId="17" applyFont="1" applyFill="1" applyBorder="1" applyAlignment="1">
      <alignment horizontal="center" vertical="center" wrapText="1"/>
    </xf>
    <xf numFmtId="0" fontId="15" fillId="0" borderId="0" xfId="0" applyFont="1" applyFill="1" applyBorder="1" applyAlignment="1">
      <alignment horizontal="center" vertical="center" wrapText="1"/>
    </xf>
    <xf numFmtId="0" fontId="125" fillId="0" borderId="0" xfId="0" applyFont="1" applyFill="1" applyBorder="1" applyAlignment="1">
      <alignment horizontal="center" vertical="center" wrapText="1"/>
    </xf>
    <xf numFmtId="0" fontId="127" fillId="0" borderId="0" xfId="0" applyFont="1" applyFill="1" applyAlignment="1">
      <alignment horizontal="left" vertical="center" wrapText="1" indent="1"/>
    </xf>
    <xf numFmtId="0" fontId="128" fillId="0" borderId="221" xfId="0" applyFont="1" applyFill="1" applyBorder="1" applyAlignment="1">
      <alignment horizontal="left" vertical="center" wrapText="1" indent="1"/>
    </xf>
    <xf numFmtId="0" fontId="141" fillId="0" borderId="0" xfId="0" applyFont="1" applyFill="1" applyBorder="1" applyAlignment="1">
      <alignment horizontal="center" vertical="center" wrapText="1"/>
    </xf>
    <xf numFmtId="49" fontId="176" fillId="2" borderId="57" xfId="20" applyNumberFormat="1" applyFont="1" applyFill="1" applyBorder="1" applyAlignment="1">
      <alignment horizontal="left" vertical="center" wrapText="1" indent="1"/>
    </xf>
    <xf numFmtId="49" fontId="176" fillId="2" borderId="0" xfId="20" applyNumberFormat="1" applyFont="1" applyFill="1" applyBorder="1" applyAlignment="1">
      <alignment horizontal="center" vertical="center" wrapText="1"/>
    </xf>
    <xf numFmtId="49" fontId="176" fillId="2" borderId="57" xfId="20" applyNumberFormat="1" applyFont="1" applyFill="1" applyBorder="1" applyAlignment="1">
      <alignment horizontal="left" vertical="center" indent="1"/>
    </xf>
    <xf numFmtId="0" fontId="177" fillId="2" borderId="8" xfId="20" applyFont="1" applyFill="1" applyBorder="1" applyAlignment="1">
      <alignment horizontal="center" vertical="center"/>
    </xf>
    <xf numFmtId="0" fontId="178" fillId="2" borderId="9" xfId="20" applyFont="1" applyFill="1" applyBorder="1" applyAlignment="1">
      <alignment horizontal="left" vertical="center" indent="1"/>
    </xf>
    <xf numFmtId="0" fontId="95" fillId="2" borderId="9" xfId="20" applyNumberFormat="1" applyFont="1" applyFill="1" applyBorder="1" applyAlignment="1">
      <alignment horizontal="left" vertical="center" wrapText="1" indent="1"/>
    </xf>
    <xf numFmtId="0" fontId="106" fillId="2" borderId="10" xfId="20" applyNumberFormat="1" applyFont="1" applyFill="1" applyBorder="1" applyAlignment="1">
      <alignment horizontal="left" vertical="center" wrapText="1" indent="1"/>
    </xf>
    <xf numFmtId="0" fontId="179" fillId="11" borderId="221" xfId="20" applyNumberFormat="1" applyFont="1" applyFill="1" applyBorder="1" applyAlignment="1">
      <alignment horizontal="center" vertical="center"/>
    </xf>
    <xf numFmtId="0" fontId="93" fillId="2" borderId="0" xfId="20" applyNumberFormat="1" applyFont="1" applyFill="1" applyBorder="1" applyAlignment="1">
      <alignment horizontal="left" vertical="center" wrapText="1" indent="1"/>
    </xf>
    <xf numFmtId="0" fontId="178" fillId="2" borderId="49" xfId="20" applyFont="1" applyFill="1" applyBorder="1" applyAlignment="1">
      <alignment horizontal="left" vertical="center" indent="1"/>
    </xf>
    <xf numFmtId="0" fontId="95" fillId="2" borderId="48" xfId="20" applyNumberFormat="1" applyFont="1" applyFill="1" applyBorder="1" applyAlignment="1">
      <alignment horizontal="left" vertical="center" wrapText="1" indent="1"/>
    </xf>
    <xf numFmtId="0" fontId="106" fillId="2" borderId="48" xfId="20" applyNumberFormat="1" applyFont="1" applyFill="1" applyBorder="1" applyAlignment="1">
      <alignment horizontal="left" vertical="center" wrapText="1" indent="1"/>
    </xf>
    <xf numFmtId="0" fontId="179" fillId="21" borderId="21" xfId="20" applyNumberFormat="1" applyFont="1" applyFill="1" applyBorder="1" applyAlignment="1">
      <alignment horizontal="center" vertical="center"/>
    </xf>
    <xf numFmtId="0" fontId="178" fillId="0" borderId="9" xfId="20" applyFont="1" applyFill="1" applyBorder="1" applyAlignment="1">
      <alignment horizontal="left" vertical="center" indent="1"/>
    </xf>
    <xf numFmtId="0" fontId="95" fillId="0" borderId="9" xfId="20" applyNumberFormat="1" applyFont="1" applyFill="1" applyBorder="1" applyAlignment="1">
      <alignment horizontal="left" vertical="center" wrapText="1" indent="1"/>
    </xf>
    <xf numFmtId="0" fontId="106" fillId="0" borderId="10" xfId="20" applyNumberFormat="1" applyFont="1" applyFill="1" applyBorder="1" applyAlignment="1">
      <alignment horizontal="left" vertical="center" wrapText="1" indent="1"/>
    </xf>
    <xf numFmtId="0" fontId="106" fillId="0" borderId="0" xfId="20" applyNumberFormat="1" applyFont="1" applyFill="1" applyBorder="1" applyAlignment="1">
      <alignment horizontal="left" vertical="center" wrapText="1" indent="1"/>
    </xf>
    <xf numFmtId="0" fontId="178" fillId="2" borderId="287" xfId="20" applyFont="1" applyFill="1" applyBorder="1" applyAlignment="1">
      <alignment horizontal="left" vertical="center" indent="1"/>
    </xf>
    <xf numFmtId="0" fontId="95" fillId="2" borderId="288" xfId="20" applyNumberFormat="1" applyFont="1" applyFill="1" applyBorder="1" applyAlignment="1">
      <alignment horizontal="left" vertical="center" wrapText="1" indent="1"/>
    </xf>
    <xf numFmtId="0" fontId="106" fillId="2" borderId="288" xfId="20" applyNumberFormat="1" applyFont="1" applyFill="1" applyBorder="1" applyAlignment="1">
      <alignment horizontal="left" vertical="center" wrapText="1" indent="1"/>
    </xf>
    <xf numFmtId="0" fontId="93" fillId="2" borderId="288" xfId="20" applyNumberFormat="1" applyFont="1" applyFill="1" applyBorder="1" applyAlignment="1">
      <alignment horizontal="left" vertical="center" wrapText="1" indent="1"/>
    </xf>
    <xf numFmtId="0" fontId="179" fillId="17" borderId="21" xfId="20" applyNumberFormat="1" applyFont="1" applyFill="1" applyBorder="1" applyAlignment="1">
      <alignment horizontal="center" vertical="center"/>
    </xf>
    <xf numFmtId="0" fontId="106" fillId="2" borderId="0" xfId="20" applyNumberFormat="1" applyFont="1" applyFill="1" applyBorder="1" applyAlignment="1">
      <alignment horizontal="left" vertical="center" wrapText="1" indent="1"/>
    </xf>
    <xf numFmtId="0" fontId="179" fillId="17" borderId="289" xfId="20" applyNumberFormat="1" applyFont="1" applyFill="1" applyBorder="1" applyAlignment="1">
      <alignment horizontal="center" vertical="center"/>
    </xf>
    <xf numFmtId="0" fontId="178" fillId="2" borderId="50" xfId="20" applyFont="1" applyFill="1" applyBorder="1" applyAlignment="1">
      <alignment horizontal="left" vertical="center" indent="1"/>
    </xf>
    <xf numFmtId="0" fontId="95" fillId="2" borderId="56" xfId="20" applyNumberFormat="1" applyFont="1" applyFill="1" applyBorder="1" applyAlignment="1">
      <alignment horizontal="left" vertical="center" wrapText="1" indent="1"/>
    </xf>
    <xf numFmtId="0" fontId="106" fillId="2" borderId="56" xfId="20" applyNumberFormat="1" applyFont="1" applyFill="1" applyBorder="1" applyAlignment="1">
      <alignment horizontal="left" vertical="center" wrapText="1" indent="1"/>
    </xf>
    <xf numFmtId="0" fontId="93" fillId="2" borderId="56" xfId="20" applyNumberFormat="1" applyFont="1" applyFill="1" applyBorder="1" applyAlignment="1">
      <alignment horizontal="left" vertical="center" wrapText="1" indent="1"/>
    </xf>
    <xf numFmtId="0" fontId="179" fillId="12" borderId="21" xfId="20" applyNumberFormat="1" applyFont="1" applyFill="1" applyBorder="1" applyAlignment="1">
      <alignment horizontal="center" vertical="center"/>
    </xf>
    <xf numFmtId="0" fontId="178" fillId="2" borderId="51" xfId="20" applyFont="1" applyFill="1" applyBorder="1" applyAlignment="1">
      <alignment horizontal="left" vertical="center" indent="1"/>
    </xf>
    <xf numFmtId="0" fontId="95" fillId="2" borderId="52" xfId="20" applyNumberFormat="1" applyFont="1" applyFill="1" applyBorder="1" applyAlignment="1">
      <alignment horizontal="left" vertical="center" wrapText="1" indent="1"/>
    </xf>
    <xf numFmtId="0" fontId="106" fillId="2" borderId="52" xfId="20" applyNumberFormat="1" applyFont="1" applyFill="1" applyBorder="1" applyAlignment="1">
      <alignment horizontal="left" vertical="center" wrapText="1" indent="1"/>
    </xf>
    <xf numFmtId="0" fontId="93" fillId="2" borderId="52" xfId="20" applyNumberFormat="1" applyFont="1" applyFill="1" applyBorder="1" applyAlignment="1">
      <alignment horizontal="left" vertical="center" wrapText="1" indent="1"/>
    </xf>
    <xf numFmtId="0" fontId="180" fillId="13" borderId="21" xfId="20" applyNumberFormat="1" applyFont="1" applyFill="1" applyBorder="1" applyAlignment="1">
      <alignment horizontal="center" vertical="center"/>
    </xf>
    <xf numFmtId="0" fontId="178" fillId="2" borderId="53" xfId="20" applyFont="1" applyFill="1" applyBorder="1" applyAlignment="1">
      <alignment horizontal="left" vertical="center" indent="1"/>
    </xf>
    <xf numFmtId="0" fontId="95" fillId="2" borderId="54" xfId="20" applyNumberFormat="1" applyFont="1" applyFill="1" applyBorder="1" applyAlignment="1">
      <alignment horizontal="left" vertical="center" wrapText="1" indent="1"/>
    </xf>
    <xf numFmtId="0" fontId="106" fillId="2" borderId="54" xfId="20" applyNumberFormat="1" applyFont="1" applyFill="1" applyBorder="1" applyAlignment="1">
      <alignment horizontal="left" vertical="center" wrapText="1" indent="1"/>
    </xf>
    <xf numFmtId="0" fontId="93" fillId="2" borderId="54" xfId="20" applyNumberFormat="1" applyFont="1" applyFill="1" applyBorder="1" applyAlignment="1">
      <alignment horizontal="left" vertical="center" wrapText="1" indent="1"/>
    </xf>
    <xf numFmtId="0" fontId="179" fillId="14" borderId="21" xfId="20" applyNumberFormat="1" applyFont="1" applyFill="1" applyBorder="1" applyAlignment="1">
      <alignment horizontal="center" vertical="center"/>
    </xf>
    <xf numFmtId="0" fontId="178" fillId="2" borderId="55" xfId="20" applyFont="1" applyFill="1" applyBorder="1" applyAlignment="1">
      <alignment horizontal="left" vertical="center" indent="1"/>
    </xf>
    <xf numFmtId="0" fontId="95" fillId="2" borderId="290" xfId="20" applyNumberFormat="1" applyFont="1" applyFill="1" applyBorder="1" applyAlignment="1">
      <alignment horizontal="left" vertical="center" wrapText="1" indent="1"/>
    </xf>
    <xf numFmtId="0" fontId="106" fillId="2" borderId="290" xfId="20" applyNumberFormat="1" applyFont="1" applyFill="1" applyBorder="1" applyAlignment="1">
      <alignment horizontal="left" vertical="center" wrapText="1" indent="1"/>
    </xf>
    <xf numFmtId="0" fontId="179" fillId="14" borderId="291" xfId="20" applyNumberFormat="1" applyFont="1" applyFill="1" applyBorder="1" applyAlignment="1">
      <alignment horizontal="center" vertical="center"/>
    </xf>
    <xf numFmtId="0" fontId="93" fillId="2" borderId="290" xfId="20" applyNumberFormat="1" applyFont="1" applyFill="1" applyBorder="1" applyAlignment="1">
      <alignment horizontal="left" vertical="center" wrapText="1" indent="1"/>
    </xf>
    <xf numFmtId="0" fontId="178" fillId="2" borderId="0" xfId="20" applyFont="1" applyFill="1" applyAlignment="1">
      <alignment horizontal="left" vertical="center" indent="1"/>
    </xf>
    <xf numFmtId="0" fontId="93" fillId="2" borderId="0" xfId="20" applyFont="1" applyFill="1" applyAlignment="1">
      <alignment horizontal="left" vertical="center" wrapText="1" indent="1"/>
    </xf>
    <xf numFmtId="0" fontId="179" fillId="15" borderId="292" xfId="20" applyNumberFormat="1" applyFont="1" applyFill="1" applyBorder="1" applyAlignment="1">
      <alignment horizontal="center" vertical="center"/>
    </xf>
    <xf numFmtId="0" fontId="178" fillId="2" borderId="292" xfId="20" applyFont="1" applyFill="1" applyBorder="1" applyAlignment="1">
      <alignment horizontal="left" vertical="center" indent="1"/>
    </xf>
    <xf numFmtId="0" fontId="95" fillId="2" borderId="293" xfId="20" applyNumberFormat="1" applyFont="1" applyFill="1" applyBorder="1" applyAlignment="1">
      <alignment horizontal="left" vertical="center" wrapText="1" indent="1"/>
    </xf>
    <xf numFmtId="0" fontId="106" fillId="2" borderId="294" xfId="20" applyNumberFormat="1" applyFont="1" applyFill="1" applyBorder="1" applyAlignment="1">
      <alignment horizontal="left" vertical="center" wrapText="1" indent="1"/>
    </xf>
    <xf numFmtId="0" fontId="179" fillId="15" borderId="0" xfId="20" applyNumberFormat="1" applyFont="1" applyFill="1" applyBorder="1" applyAlignment="1">
      <alignment horizontal="center" vertical="center"/>
    </xf>
    <xf numFmtId="0" fontId="178" fillId="2" borderId="295" xfId="20" applyFont="1" applyFill="1" applyBorder="1" applyAlignment="1">
      <alignment horizontal="left" vertical="center" indent="1"/>
    </xf>
    <xf numFmtId="0" fontId="92" fillId="2" borderId="295" xfId="20" applyFont="1" applyFill="1" applyBorder="1" applyAlignment="1">
      <alignment horizontal="left" vertical="center" wrapText="1" indent="1"/>
    </xf>
    <xf numFmtId="0" fontId="93" fillId="2" borderId="295" xfId="20" applyFont="1" applyFill="1" applyBorder="1" applyAlignment="1">
      <alignment horizontal="left" vertical="center" wrapText="1" indent="1"/>
    </xf>
    <xf numFmtId="0" fontId="93" fillId="2" borderId="295" xfId="20" applyNumberFormat="1" applyFont="1" applyFill="1" applyBorder="1" applyAlignment="1">
      <alignment horizontal="left" vertical="center" wrapText="1" indent="1"/>
    </xf>
    <xf numFmtId="0" fontId="181" fillId="2" borderId="49" xfId="20" applyFont="1" applyFill="1" applyBorder="1" applyAlignment="1">
      <alignment horizontal="center" vertical="center"/>
    </xf>
    <xf numFmtId="0" fontId="181" fillId="2" borderId="287" xfId="20" applyFont="1" applyFill="1" applyBorder="1" applyAlignment="1">
      <alignment horizontal="center" vertical="center"/>
    </xf>
    <xf numFmtId="0" fontId="181" fillId="2" borderId="50" xfId="20" applyFont="1" applyFill="1" applyBorder="1" applyAlignment="1">
      <alignment horizontal="center" vertical="center"/>
    </xf>
    <xf numFmtId="0" fontId="181" fillId="2" borderId="51" xfId="20" applyFont="1" applyFill="1" applyBorder="1" applyAlignment="1">
      <alignment horizontal="center" vertical="center"/>
    </xf>
    <xf numFmtId="0" fontId="181" fillId="2" borderId="53" xfId="20" applyFont="1" applyFill="1" applyBorder="1" applyAlignment="1">
      <alignment horizontal="center" vertical="center"/>
    </xf>
    <xf numFmtId="0" fontId="181" fillId="2" borderId="55" xfId="20" applyFont="1" applyFill="1" applyBorder="1" applyAlignment="1">
      <alignment horizontal="center" vertical="center"/>
    </xf>
    <xf numFmtId="0" fontId="181" fillId="2" borderId="292" xfId="20" applyFont="1" applyFill="1" applyBorder="1" applyAlignment="1">
      <alignment horizontal="center" vertical="center"/>
    </xf>
    <xf numFmtId="0" fontId="181" fillId="2" borderId="295" xfId="20" applyFont="1" applyFill="1" applyBorder="1" applyAlignment="1">
      <alignment horizontal="center" vertical="center"/>
    </xf>
    <xf numFmtId="0" fontId="68" fillId="0" borderId="65" xfId="4" applyFill="1" applyBorder="1" applyAlignment="1">
      <alignment vertical="center" wrapText="1"/>
    </xf>
    <xf numFmtId="49" fontId="182" fillId="0" borderId="64" xfId="0" applyNumberFormat="1" applyFont="1" applyFill="1" applyBorder="1" applyAlignment="1">
      <alignment horizontal="left" vertical="center" wrapText="1"/>
    </xf>
    <xf numFmtId="49" fontId="182" fillId="0" borderId="62" xfId="0" applyNumberFormat="1" applyFont="1" applyFill="1" applyBorder="1" applyAlignment="1">
      <alignment horizontal="left" vertical="center" wrapText="1"/>
    </xf>
    <xf numFmtId="0" fontId="182" fillId="0" borderId="65" xfId="0" applyFont="1" applyFill="1" applyBorder="1" applyAlignment="1">
      <alignment vertical="center" wrapText="1"/>
    </xf>
    <xf numFmtId="49" fontId="183" fillId="0" borderId="66" xfId="18" applyNumberFormat="1" applyFont="1" applyFill="1" applyBorder="1" applyAlignment="1">
      <alignment horizontal="left" vertical="center" wrapText="1"/>
    </xf>
    <xf numFmtId="0" fontId="184" fillId="0" borderId="65" xfId="4" applyFont="1" applyFill="1" applyBorder="1" applyAlignment="1">
      <alignment horizontal="left" vertical="center" wrapText="1" indent="1"/>
    </xf>
    <xf numFmtId="0" fontId="182" fillId="2" borderId="62" xfId="0" applyFont="1" applyFill="1" applyBorder="1" applyAlignment="1">
      <alignment horizontal="left" vertical="center" wrapText="1"/>
    </xf>
    <xf numFmtId="0" fontId="183" fillId="0" borderId="62" xfId="18" applyFont="1" applyFill="1" applyBorder="1" applyAlignment="1">
      <alignment horizontal="left" vertical="center" wrapText="1" indent="1"/>
    </xf>
    <xf numFmtId="0" fontId="0" fillId="0" borderId="66" xfId="0" applyFont="1" applyFill="1" applyBorder="1" applyAlignment="1">
      <alignment horizontal="left" vertical="center" wrapText="1"/>
    </xf>
    <xf numFmtId="0" fontId="68" fillId="0" borderId="65" xfId="4" applyFill="1" applyBorder="1" applyAlignment="1">
      <alignment horizontal="left" vertical="center" indent="1"/>
    </xf>
    <xf numFmtId="0" fontId="185" fillId="2" borderId="64" xfId="18" applyFont="1" applyFill="1" applyBorder="1" applyAlignment="1">
      <alignment horizontal="left" vertical="center" wrapText="1" indent="1"/>
    </xf>
    <xf numFmtId="49" fontId="183" fillId="2" borderId="66" xfId="18" applyNumberFormat="1" applyFont="1" applyFill="1" applyBorder="1" applyAlignment="1">
      <alignment horizontal="left" vertical="center" wrapText="1" indent="1"/>
    </xf>
    <xf numFmtId="0" fontId="185" fillId="26" borderId="64" xfId="0" applyFont="1" applyFill="1" applyBorder="1" applyAlignment="1">
      <alignment horizontal="left" vertical="center" wrapText="1" indent="1"/>
    </xf>
    <xf numFmtId="0" fontId="69" fillId="6" borderId="58" xfId="0" applyFont="1" applyFill="1" applyBorder="1" applyAlignment="1">
      <alignment horizontal="left" vertical="center" wrapText="1" indent="1"/>
    </xf>
    <xf numFmtId="0" fontId="69" fillId="6" borderId="59" xfId="0" applyFont="1" applyFill="1" applyBorder="1" applyAlignment="1">
      <alignment horizontal="left" vertical="center" wrapText="1" indent="1"/>
    </xf>
    <xf numFmtId="0" fontId="69" fillId="6" borderId="60" xfId="0" applyFont="1" applyFill="1" applyBorder="1" applyAlignment="1">
      <alignment horizontal="left" vertical="center" wrapText="1" indent="1"/>
    </xf>
    <xf numFmtId="0" fontId="119" fillId="6" borderId="169" xfId="18" applyFont="1" applyFill="1" applyBorder="1" applyAlignment="1">
      <alignment horizontal="left" vertical="center" wrapText="1" indent="1"/>
    </xf>
    <xf numFmtId="0" fontId="119" fillId="6" borderId="0" xfId="18" applyFont="1" applyFill="1" applyBorder="1" applyAlignment="1">
      <alignment horizontal="left" vertical="center" wrapText="1" indent="1"/>
    </xf>
    <xf numFmtId="0" fontId="119" fillId="6" borderId="170" xfId="18" applyFont="1" applyFill="1" applyBorder="1" applyAlignment="1">
      <alignment horizontal="left" vertical="center" wrapText="1" indent="1"/>
    </xf>
    <xf numFmtId="0" fontId="119" fillId="6" borderId="67" xfId="18" applyFont="1" applyFill="1" applyBorder="1" applyAlignment="1">
      <alignment horizontal="left" vertical="center" wrapText="1" indent="1"/>
    </xf>
    <xf numFmtId="0" fontId="119" fillId="6" borderId="68" xfId="18" applyFont="1" applyFill="1" applyBorder="1" applyAlignment="1">
      <alignment horizontal="left" vertical="center" wrapText="1" indent="1"/>
    </xf>
    <xf numFmtId="0" fontId="119" fillId="6" borderId="69" xfId="18" applyFont="1" applyFill="1" applyBorder="1" applyAlignment="1">
      <alignment horizontal="left" vertical="center" wrapText="1" indent="1"/>
    </xf>
    <xf numFmtId="0" fontId="119" fillId="6" borderId="58" xfId="18" applyFont="1" applyFill="1" applyBorder="1" applyAlignment="1">
      <alignment horizontal="left" vertical="center" wrapText="1" indent="1"/>
    </xf>
    <xf numFmtId="0" fontId="119" fillId="6" borderId="59" xfId="18" applyFont="1" applyFill="1" applyBorder="1" applyAlignment="1">
      <alignment horizontal="left" vertical="center" wrapText="1" indent="1"/>
    </xf>
    <xf numFmtId="0" fontId="119" fillId="6" borderId="60" xfId="18" applyFont="1" applyFill="1" applyBorder="1" applyAlignment="1">
      <alignment horizontal="left" vertical="center" wrapText="1" indent="1"/>
    </xf>
    <xf numFmtId="0" fontId="119" fillId="6" borderId="86" xfId="18" applyFont="1" applyFill="1" applyBorder="1" applyAlignment="1">
      <alignment horizontal="left" vertical="center" wrapText="1" indent="1"/>
    </xf>
    <xf numFmtId="0" fontId="119" fillId="6" borderId="171" xfId="18" applyFont="1" applyFill="1" applyBorder="1" applyAlignment="1">
      <alignment horizontal="left" vertical="center" wrapText="1" indent="1"/>
    </xf>
    <xf numFmtId="0" fontId="119" fillId="6" borderId="172" xfId="18" applyFont="1" applyFill="1" applyBorder="1" applyAlignment="1">
      <alignment horizontal="left" vertical="center" wrapText="1" indent="1"/>
    </xf>
    <xf numFmtId="0" fontId="110" fillId="8" borderId="197" xfId="0" applyFont="1" applyFill="1" applyBorder="1" applyAlignment="1">
      <alignment horizontal="left" vertical="center" indent="1"/>
    </xf>
    <xf numFmtId="0" fontId="110" fillId="8" borderId="0" xfId="0" applyFont="1" applyFill="1" applyBorder="1" applyAlignment="1">
      <alignment horizontal="left" vertical="center" indent="1"/>
    </xf>
    <xf numFmtId="0" fontId="110" fillId="3" borderId="193" xfId="0" applyFont="1" applyFill="1" applyBorder="1" applyAlignment="1">
      <alignment horizontal="center" vertical="center" wrapText="1"/>
    </xf>
    <xf numFmtId="0" fontId="110" fillId="3" borderId="173" xfId="0" applyFont="1" applyFill="1" applyBorder="1" applyAlignment="1">
      <alignment horizontal="center" vertical="center" wrapText="1"/>
    </xf>
    <xf numFmtId="0" fontId="112" fillId="5" borderId="195" xfId="0" applyFont="1" applyFill="1" applyBorder="1" applyAlignment="1">
      <alignment horizontal="left" vertical="center" wrapText="1" indent="1"/>
    </xf>
    <xf numFmtId="0" fontId="112" fillId="5" borderId="261" xfId="0" applyFont="1" applyFill="1" applyBorder="1" applyAlignment="1">
      <alignment horizontal="left" vertical="center" wrapText="1" indent="1"/>
    </xf>
    <xf numFmtId="0" fontId="110" fillId="9" borderId="276" xfId="0" applyFont="1" applyFill="1" applyBorder="1" applyAlignment="1">
      <alignment horizontal="center" vertical="center"/>
    </xf>
    <xf numFmtId="0" fontId="110" fillId="9" borderId="2" xfId="0" applyFont="1" applyFill="1" applyBorder="1" applyAlignment="1">
      <alignment horizontal="center" vertical="center"/>
    </xf>
    <xf numFmtId="0" fontId="110" fillId="9" borderId="277" xfId="0" applyFont="1" applyFill="1" applyBorder="1" applyAlignment="1">
      <alignment horizontal="center" vertical="center"/>
    </xf>
    <xf numFmtId="164" fontId="32" fillId="16" borderId="0" xfId="3" applyNumberFormat="1" applyFont="1" applyFill="1" applyBorder="1" applyAlignment="1">
      <alignment horizontal="center" vertical="top" wrapText="1"/>
    </xf>
    <xf numFmtId="49" fontId="42" fillId="0" borderId="0" xfId="2" applyNumberFormat="1" applyFont="1" applyFill="1" applyBorder="1" applyAlignment="1">
      <alignment horizontal="left" vertical="center"/>
    </xf>
    <xf numFmtId="49" fontId="42" fillId="0" borderId="8" xfId="2" applyNumberFormat="1" applyFont="1" applyFill="1" applyBorder="1" applyAlignment="1">
      <alignment horizontal="left" vertical="center"/>
    </xf>
    <xf numFmtId="49" fontId="46" fillId="0" borderId="0" xfId="2" applyNumberFormat="1" applyFont="1" applyFill="1" applyBorder="1" applyAlignment="1">
      <alignment horizontal="center" wrapText="1"/>
    </xf>
    <xf numFmtId="0" fontId="44" fillId="7" borderId="12" xfId="2" applyFont="1" applyFill="1" applyBorder="1" applyAlignment="1">
      <alignment horizontal="center" vertical="center"/>
    </xf>
    <xf numFmtId="0" fontId="47" fillId="16" borderId="22" xfId="2" applyFont="1" applyFill="1" applyBorder="1" applyAlignment="1">
      <alignment horizontal="center" vertical="center" wrapText="1"/>
    </xf>
    <xf numFmtId="0" fontId="47" fillId="16" borderId="24" xfId="2" applyFont="1" applyFill="1" applyBorder="1" applyAlignment="1">
      <alignment horizontal="center" vertical="center" wrapText="1"/>
    </xf>
    <xf numFmtId="0" fontId="47" fillId="16" borderId="26" xfId="2" applyFont="1" applyFill="1" applyBorder="1" applyAlignment="1">
      <alignment horizontal="center" vertical="center" wrapText="1"/>
    </xf>
    <xf numFmtId="9" fontId="61" fillId="16" borderId="23" xfId="3" applyNumberFormat="1" applyFont="1" applyFill="1" applyBorder="1" applyAlignment="1">
      <alignment horizontal="center" vertical="center" wrapText="1"/>
    </xf>
    <xf numFmtId="9" fontId="61" fillId="16" borderId="25" xfId="3" applyNumberFormat="1" applyFont="1" applyFill="1" applyBorder="1" applyAlignment="1">
      <alignment horizontal="center" vertical="center" wrapText="1"/>
    </xf>
    <xf numFmtId="9" fontId="61" fillId="16" borderId="27" xfId="3" applyNumberFormat="1" applyFont="1" applyFill="1" applyBorder="1" applyAlignment="1">
      <alignment horizontal="center" vertical="center" wrapText="1"/>
    </xf>
    <xf numFmtId="0" fontId="116" fillId="27" borderId="173" xfId="0" applyFont="1" applyFill="1" applyBorder="1" applyAlignment="1">
      <alignment horizontal="left" vertical="top" wrapText="1" indent="1"/>
    </xf>
    <xf numFmtId="0" fontId="116" fillId="27" borderId="0" xfId="0" applyFont="1" applyFill="1" applyBorder="1" applyAlignment="1">
      <alignment horizontal="left" vertical="top" wrapText="1" indent="1"/>
    </xf>
    <xf numFmtId="0" fontId="112" fillId="9" borderId="182" xfId="0" applyFont="1" applyFill="1" applyBorder="1" applyAlignment="1">
      <alignment horizontal="left" vertical="center" wrapText="1" indent="1"/>
    </xf>
    <xf numFmtId="0" fontId="112" fillId="9" borderId="2" xfId="0" applyFont="1" applyFill="1" applyBorder="1" applyAlignment="1">
      <alignment horizontal="left" vertical="center" wrapText="1" indent="1"/>
    </xf>
    <xf numFmtId="0" fontId="11" fillId="2" borderId="210" xfId="0" applyFont="1" applyFill="1" applyBorder="1" applyAlignment="1">
      <alignment horizontal="left" vertical="center" wrapText="1" indent="1"/>
    </xf>
    <xf numFmtId="0" fontId="11" fillId="2" borderId="208" xfId="0" applyFont="1" applyFill="1" applyBorder="1" applyAlignment="1">
      <alignment horizontal="left" vertical="center" wrapText="1" indent="1"/>
    </xf>
    <xf numFmtId="0" fontId="112" fillId="10" borderId="173" xfId="0" applyFont="1" applyFill="1" applyBorder="1" applyAlignment="1">
      <alignment horizontal="left" vertical="center" wrapText="1" indent="1"/>
    </xf>
    <xf numFmtId="0" fontId="112" fillId="10" borderId="0" xfId="0" applyFont="1" applyFill="1" applyBorder="1" applyAlignment="1">
      <alignment horizontal="left" vertical="center" wrapText="1" indent="1"/>
    </xf>
    <xf numFmtId="0" fontId="112" fillId="10" borderId="70" xfId="0" applyFont="1" applyFill="1" applyBorder="1" applyAlignment="1">
      <alignment horizontal="left" vertical="center" wrapText="1" indent="1"/>
    </xf>
    <xf numFmtId="0" fontId="11" fillId="2" borderId="87" xfId="0" applyFont="1" applyFill="1" applyBorder="1" applyAlignment="1">
      <alignment horizontal="left" vertical="center" wrapText="1" indent="1"/>
    </xf>
    <xf numFmtId="0" fontId="11" fillId="2" borderId="232" xfId="0" applyFont="1" applyFill="1" applyBorder="1" applyAlignment="1">
      <alignment horizontal="left" vertical="center" wrapText="1" indent="1"/>
    </xf>
    <xf numFmtId="0" fontId="11" fillId="2" borderId="211" xfId="0" applyFont="1" applyFill="1" applyBorder="1" applyAlignment="1">
      <alignment horizontal="left" vertical="center" wrapText="1" indent="1"/>
    </xf>
    <xf numFmtId="0" fontId="132" fillId="27" borderId="181" xfId="0" applyFont="1" applyFill="1" applyBorder="1" applyAlignment="1">
      <alignment horizontal="left" vertical="top" wrapText="1" indent="1"/>
    </xf>
    <xf numFmtId="0" fontId="132" fillId="27" borderId="1" xfId="0" applyFont="1" applyFill="1" applyBorder="1" applyAlignment="1">
      <alignment horizontal="left" vertical="top" wrapText="1" indent="1"/>
    </xf>
    <xf numFmtId="0" fontId="112" fillId="25" borderId="197" xfId="0" applyFont="1" applyFill="1" applyBorder="1" applyAlignment="1">
      <alignment horizontal="left" vertical="top" wrapText="1" indent="1"/>
    </xf>
    <xf numFmtId="0" fontId="112" fillId="6" borderId="68" xfId="0" applyFont="1" applyFill="1" applyBorder="1" applyAlignment="1">
      <alignment horizontal="left" vertical="center" wrapText="1" indent="1"/>
    </xf>
    <xf numFmtId="0" fontId="112" fillId="6" borderId="0" xfId="0" applyFont="1" applyFill="1" applyBorder="1" applyAlignment="1">
      <alignment horizontal="left" vertical="center" wrapText="1" indent="1"/>
    </xf>
    <xf numFmtId="0" fontId="112" fillId="6" borderId="182" xfId="0" applyFont="1" applyFill="1" applyBorder="1" applyAlignment="1">
      <alignment horizontal="left" vertical="center" wrapText="1" indent="1"/>
    </xf>
    <xf numFmtId="0" fontId="112" fillId="30" borderId="173" xfId="0" applyFont="1" applyFill="1" applyBorder="1" applyAlignment="1">
      <alignment horizontal="left" vertical="center" wrapText="1" indent="1"/>
    </xf>
    <xf numFmtId="0" fontId="112" fillId="30" borderId="0" xfId="0" applyFont="1" applyFill="1" applyBorder="1" applyAlignment="1">
      <alignment horizontal="left" vertical="center" wrapText="1" indent="1"/>
    </xf>
    <xf numFmtId="0" fontId="112" fillId="30" borderId="182" xfId="0" applyFont="1" applyFill="1" applyBorder="1" applyAlignment="1">
      <alignment horizontal="left" vertical="center" wrapText="1" indent="1"/>
    </xf>
    <xf numFmtId="0" fontId="138" fillId="2" borderId="210" xfId="0" applyFont="1" applyFill="1" applyBorder="1" applyAlignment="1">
      <alignment horizontal="left" vertical="center" wrapText="1" indent="1"/>
    </xf>
    <xf numFmtId="0" fontId="138" fillId="2" borderId="208" xfId="0" applyFont="1" applyFill="1" applyBorder="1" applyAlignment="1">
      <alignment horizontal="left" vertical="center" wrapText="1" indent="1"/>
    </xf>
    <xf numFmtId="0" fontId="138" fillId="2" borderId="211" xfId="0" applyFont="1" applyFill="1" applyBorder="1" applyAlignment="1">
      <alignment horizontal="left" vertical="center" wrapText="1" indent="1"/>
    </xf>
    <xf numFmtId="0" fontId="112" fillId="5" borderId="213" xfId="0" applyFont="1" applyFill="1" applyBorder="1" applyAlignment="1">
      <alignment horizontal="left" vertical="top" wrapText="1" indent="1"/>
    </xf>
    <xf numFmtId="0" fontId="112" fillId="5" borderId="214" xfId="0" applyFont="1" applyFill="1" applyBorder="1" applyAlignment="1">
      <alignment horizontal="left" vertical="top" wrapText="1" indent="1"/>
    </xf>
    <xf numFmtId="0" fontId="112" fillId="5" borderId="215" xfId="0" applyFont="1" applyFill="1" applyBorder="1" applyAlignment="1">
      <alignment horizontal="left" vertical="top" wrapText="1" indent="1"/>
    </xf>
    <xf numFmtId="0" fontId="131" fillId="28" borderId="174" xfId="0" applyFont="1" applyFill="1" applyBorder="1" applyAlignment="1">
      <alignment horizontal="left" vertical="top" wrapText="1" indent="1"/>
    </xf>
    <xf numFmtId="0" fontId="131" fillId="28" borderId="196" xfId="0" applyFont="1" applyFill="1" applyBorder="1" applyAlignment="1">
      <alignment horizontal="left" vertical="top" wrapText="1" indent="1"/>
    </xf>
    <xf numFmtId="0" fontId="131" fillId="28" borderId="181" xfId="0" applyFont="1" applyFill="1" applyBorder="1" applyAlignment="1">
      <alignment horizontal="left" vertical="top" wrapText="1" indent="1"/>
    </xf>
    <xf numFmtId="0" fontId="103" fillId="24" borderId="137" xfId="0" applyFont="1" applyFill="1" applyBorder="1" applyAlignment="1">
      <alignment horizontal="left" vertical="center" wrapText="1" indent="1"/>
    </xf>
    <xf numFmtId="0" fontId="16" fillId="24" borderId="138" xfId="0" applyFont="1" applyFill="1" applyBorder="1" applyAlignment="1">
      <alignment horizontal="left" vertical="center" wrapText="1" indent="1"/>
    </xf>
    <xf numFmtId="0" fontId="78" fillId="2" borderId="152" xfId="0" applyFont="1" applyFill="1" applyBorder="1" applyAlignment="1">
      <alignment horizontal="left" vertical="center" wrapText="1" indent="1"/>
    </xf>
    <xf numFmtId="0" fontId="78" fillId="2" borderId="0" xfId="0" applyFont="1" applyFill="1" applyAlignment="1">
      <alignment horizontal="left" vertical="center" wrapText="1"/>
    </xf>
    <xf numFmtId="0" fontId="20" fillId="19" borderId="115" xfId="0" applyFont="1" applyFill="1" applyBorder="1" applyAlignment="1">
      <alignment horizontal="left" vertical="center" wrapText="1" indent="1"/>
    </xf>
    <xf numFmtId="0" fontId="20" fillId="19" borderId="116" xfId="0" applyFont="1" applyFill="1" applyBorder="1" applyAlignment="1">
      <alignment horizontal="left" vertical="center" wrapText="1" indent="1"/>
    </xf>
    <xf numFmtId="0" fontId="83" fillId="2" borderId="118" xfId="0" applyFont="1" applyFill="1" applyBorder="1" applyAlignment="1">
      <alignment horizontal="left" vertical="center" wrapText="1" indent="1"/>
    </xf>
    <xf numFmtId="0" fontId="83" fillId="2" borderId="63" xfId="0" applyFont="1" applyFill="1" applyBorder="1" applyAlignment="1">
      <alignment horizontal="left" vertical="center" wrapText="1" indent="1"/>
    </xf>
    <xf numFmtId="0" fontId="18" fillId="19" borderId="119" xfId="0" applyFont="1" applyFill="1" applyBorder="1" applyAlignment="1">
      <alignment horizontal="left" vertical="center" wrapText="1" indent="1"/>
    </xf>
    <xf numFmtId="0" fontId="18" fillId="19" borderId="120" xfId="0" applyFont="1" applyFill="1" applyBorder="1" applyAlignment="1">
      <alignment horizontal="left" vertical="center" wrapText="1" indent="1"/>
    </xf>
    <xf numFmtId="0" fontId="90" fillId="2" borderId="124" xfId="0" applyFont="1" applyFill="1" applyBorder="1" applyAlignment="1">
      <alignment horizontal="left" vertical="center" wrapText="1" indent="1"/>
    </xf>
    <xf numFmtId="0" fontId="90" fillId="2" borderId="125" xfId="0" applyFont="1" applyFill="1" applyBorder="1" applyAlignment="1">
      <alignment horizontal="left" vertical="center" wrapText="1" indent="1"/>
    </xf>
    <xf numFmtId="0" fontId="16" fillId="24" borderId="137" xfId="0" applyFont="1" applyFill="1" applyBorder="1" applyAlignment="1">
      <alignment horizontal="left" vertical="center" wrapText="1" indent="1"/>
    </xf>
    <xf numFmtId="0" fontId="75" fillId="2" borderId="89" xfId="0" applyFont="1" applyFill="1" applyBorder="1" applyAlignment="1">
      <alignment horizontal="center" vertical="center" wrapText="1"/>
    </xf>
    <xf numFmtId="0" fontId="75" fillId="2" borderId="92" xfId="0" applyFont="1" applyFill="1" applyBorder="1" applyAlignment="1">
      <alignment horizontal="center" vertical="center" wrapText="1"/>
    </xf>
    <xf numFmtId="0" fontId="144" fillId="2" borderId="4" xfId="0" applyFont="1" applyFill="1" applyBorder="1" applyAlignment="1">
      <alignment horizontal="center" vertical="center" wrapText="1"/>
    </xf>
    <xf numFmtId="0" fontId="144" fillId="2" borderId="100" xfId="0" applyFont="1" applyFill="1" applyBorder="1" applyAlignment="1">
      <alignment horizontal="center" vertical="center" wrapText="1"/>
    </xf>
    <xf numFmtId="0" fontId="144" fillId="2" borderId="118" xfId="0" applyFont="1" applyFill="1" applyBorder="1" applyAlignment="1">
      <alignment horizontal="center" vertical="center" wrapText="1"/>
    </xf>
    <xf numFmtId="0" fontId="144" fillId="2" borderId="163" xfId="0" applyFont="1" applyFill="1" applyBorder="1" applyAlignment="1">
      <alignment horizontal="center" vertical="center" wrapText="1"/>
    </xf>
    <xf numFmtId="0" fontId="75" fillId="2" borderId="94" xfId="0" applyFont="1" applyFill="1" applyBorder="1" applyAlignment="1">
      <alignment horizontal="left" vertical="center" wrapText="1" indent="1"/>
    </xf>
    <xf numFmtId="0" fontId="75" fillId="2" borderId="96" xfId="0" applyFont="1" applyFill="1" applyBorder="1" applyAlignment="1">
      <alignment horizontal="left" vertical="center" wrapText="1" indent="1"/>
    </xf>
    <xf numFmtId="0" fontId="75" fillId="2" borderId="84" xfId="0" applyFont="1" applyFill="1" applyBorder="1" applyAlignment="1">
      <alignment horizontal="left" vertical="center" wrapText="1" indent="1"/>
    </xf>
    <xf numFmtId="0" fontId="18" fillId="19" borderId="122" xfId="0" applyFont="1" applyFill="1" applyBorder="1" applyAlignment="1">
      <alignment horizontal="left" vertical="center" wrapText="1" indent="1"/>
    </xf>
    <xf numFmtId="0" fontId="18" fillId="19" borderId="123" xfId="0" applyFont="1" applyFill="1" applyBorder="1" applyAlignment="1">
      <alignment horizontal="left" vertical="center" wrapText="1" indent="1"/>
    </xf>
    <xf numFmtId="0" fontId="78" fillId="2" borderId="0" xfId="0" applyFont="1" applyFill="1" applyBorder="1" applyAlignment="1">
      <alignment horizontal="left" vertical="center" wrapText="1"/>
    </xf>
    <xf numFmtId="0" fontId="103" fillId="24" borderId="161" xfId="0" applyFont="1" applyFill="1" applyBorder="1" applyAlignment="1">
      <alignment horizontal="left" vertical="center" wrapText="1" indent="1"/>
    </xf>
    <xf numFmtId="0" fontId="103" fillId="24" borderId="150" xfId="0" applyFont="1" applyFill="1" applyBorder="1" applyAlignment="1">
      <alignment horizontal="left" vertical="center" wrapText="1" indent="1"/>
    </xf>
    <xf numFmtId="0" fontId="75" fillId="2" borderId="107" xfId="0" applyFont="1" applyFill="1" applyBorder="1" applyAlignment="1">
      <alignment horizontal="center" vertical="center" wrapText="1"/>
    </xf>
    <xf numFmtId="0" fontId="75" fillId="2" borderId="108" xfId="0" applyFont="1" applyFill="1" applyBorder="1" applyAlignment="1">
      <alignment horizontal="center" vertical="center" wrapText="1"/>
    </xf>
    <xf numFmtId="0" fontId="144" fillId="2" borderId="164" xfId="0" applyFont="1" applyFill="1" applyBorder="1" applyAlignment="1">
      <alignment horizontal="center" vertical="center" wrapText="1"/>
    </xf>
    <xf numFmtId="0" fontId="144" fillId="2" borderId="62" xfId="0" applyFont="1" applyFill="1" applyBorder="1" applyAlignment="1">
      <alignment horizontal="center" vertical="center" wrapText="1"/>
    </xf>
    <xf numFmtId="0" fontId="144" fillId="2" borderId="165" xfId="0" applyFont="1" applyFill="1" applyBorder="1" applyAlignment="1">
      <alignment horizontal="center" vertical="center" wrapText="1"/>
    </xf>
    <xf numFmtId="0" fontId="144" fillId="2" borderId="63" xfId="0" applyFont="1" applyFill="1" applyBorder="1" applyAlignment="1">
      <alignment horizontal="center" vertical="center" wrapText="1"/>
    </xf>
    <xf numFmtId="0" fontId="18" fillId="24" borderId="137" xfId="0" applyFont="1" applyFill="1" applyBorder="1" applyAlignment="1">
      <alignment horizontal="left" vertical="center" wrapText="1" indent="1"/>
    </xf>
    <xf numFmtId="0" fontId="18" fillId="24" borderId="138" xfId="0" applyFont="1" applyFill="1" applyBorder="1" applyAlignment="1">
      <alignment horizontal="left" vertical="center" wrapText="1" indent="1"/>
    </xf>
    <xf numFmtId="0" fontId="138" fillId="2" borderId="249" xfId="0" applyFont="1" applyFill="1" applyBorder="1" applyAlignment="1">
      <alignment horizontal="center" vertical="center" wrapText="1"/>
    </xf>
    <xf numFmtId="0" fontId="138" fillId="2" borderId="252" xfId="0" applyFont="1" applyFill="1" applyBorder="1" applyAlignment="1">
      <alignment horizontal="center" vertical="center" wrapText="1"/>
    </xf>
    <xf numFmtId="0" fontId="138" fillId="2" borderId="259" xfId="0" applyFont="1" applyFill="1" applyBorder="1" applyAlignment="1">
      <alignment horizontal="center" vertical="center" wrapText="1"/>
    </xf>
    <xf numFmtId="0" fontId="154" fillId="0" borderId="161" xfId="9" applyFont="1" applyBorder="1" applyAlignment="1">
      <alignment horizontal="left" vertical="center" wrapText="1" indent="1"/>
    </xf>
    <xf numFmtId="0" fontId="154" fillId="0" borderId="234" xfId="9" applyFont="1" applyBorder="1" applyAlignment="1">
      <alignment horizontal="left" vertical="center" wrapText="1" indent="1"/>
    </xf>
    <xf numFmtId="0" fontId="154" fillId="0" borderId="150" xfId="9" applyFont="1" applyBorder="1" applyAlignment="1">
      <alignment horizontal="left" vertical="center" wrapText="1" indent="1"/>
    </xf>
    <xf numFmtId="0" fontId="147" fillId="2" borderId="0" xfId="8" applyFont="1" applyFill="1" applyAlignment="1">
      <alignment horizontal="left" vertical="center" wrapText="1"/>
    </xf>
    <xf numFmtId="0" fontId="149" fillId="2" borderId="0" xfId="8" applyFont="1" applyFill="1" applyAlignment="1">
      <alignment horizontal="left" vertical="center" wrapText="1"/>
    </xf>
    <xf numFmtId="0" fontId="75" fillId="2" borderId="0" xfId="9" applyFont="1" applyFill="1" applyAlignment="1">
      <alignment horizontal="left" vertical="top" wrapText="1"/>
    </xf>
    <xf numFmtId="0" fontId="151" fillId="0" borderId="235" xfId="9" applyFont="1" applyBorder="1" applyAlignment="1">
      <alignment horizontal="left" vertical="center" wrapText="1" indent="1"/>
    </xf>
    <xf numFmtId="0" fontId="152" fillId="0" borderId="236" xfId="9" applyFont="1" applyBorder="1" applyAlignment="1">
      <alignment horizontal="left" vertical="center" wrapText="1" indent="1"/>
    </xf>
    <xf numFmtId="0" fontId="152" fillId="0" borderId="237" xfId="9" applyFont="1" applyBorder="1" applyAlignment="1">
      <alignment horizontal="left" vertical="center" wrapText="1" indent="1"/>
    </xf>
    <xf numFmtId="0" fontId="153" fillId="0" borderId="235" xfId="9" applyFont="1" applyBorder="1" applyAlignment="1">
      <alignment horizontal="left" vertical="center" wrapText="1" indent="1"/>
    </xf>
    <xf numFmtId="0" fontId="152" fillId="0" borderId="235" xfId="9" applyFont="1" applyBorder="1" applyAlignment="1">
      <alignment horizontal="left" vertical="center" wrapText="1" indent="1"/>
    </xf>
    <xf numFmtId="0" fontId="154" fillId="0" borderId="235" xfId="9" applyFont="1" applyBorder="1" applyAlignment="1">
      <alignment horizontal="left" vertical="center" wrapText="1" indent="1"/>
    </xf>
    <xf numFmtId="0" fontId="154" fillId="0" borderId="236" xfId="9" applyFont="1" applyBorder="1" applyAlignment="1">
      <alignment horizontal="left" vertical="center" wrapText="1" indent="1"/>
    </xf>
    <xf numFmtId="0" fontId="154" fillId="0" borderId="237" xfId="9" applyFont="1" applyBorder="1" applyAlignment="1">
      <alignment horizontal="left" vertical="center" wrapText="1" indent="1"/>
    </xf>
    <xf numFmtId="0" fontId="151" fillId="0" borderId="161" xfId="9" applyFont="1" applyBorder="1" applyAlignment="1">
      <alignment horizontal="left" vertical="center" wrapText="1" indent="1"/>
    </xf>
    <xf numFmtId="0" fontId="152" fillId="0" borderId="234" xfId="9" applyFont="1" applyBorder="1" applyAlignment="1">
      <alignment horizontal="left" vertical="center" wrapText="1" indent="1"/>
    </xf>
    <xf numFmtId="0" fontId="152" fillId="0" borderId="150" xfId="9" applyFont="1" applyBorder="1" applyAlignment="1">
      <alignment horizontal="left" vertical="center" wrapText="1" indent="1"/>
    </xf>
    <xf numFmtId="0" fontId="156" fillId="0" borderId="238" xfId="10" applyFont="1" applyBorder="1" applyAlignment="1">
      <alignment horizontal="center" vertical="center" wrapText="1"/>
    </xf>
    <xf numFmtId="0" fontId="156" fillId="0" borderId="239" xfId="10" applyFont="1" applyBorder="1" applyAlignment="1">
      <alignment horizontal="center" vertical="center" wrapText="1"/>
    </xf>
    <xf numFmtId="0" fontId="156" fillId="0" borderId="61" xfId="10" applyFont="1" applyBorder="1" applyAlignment="1">
      <alignment horizontal="center" vertical="center" wrapText="1"/>
    </xf>
    <xf numFmtId="0" fontId="156" fillId="0" borderId="4" xfId="10" applyFont="1" applyBorder="1" applyAlignment="1">
      <alignment horizontal="left" vertical="center" wrapText="1" indent="1"/>
    </xf>
    <xf numFmtId="0" fontId="156" fillId="0" borderId="164" xfId="10" applyFont="1" applyBorder="1" applyAlignment="1">
      <alignment horizontal="left" vertical="center" wrapText="1" indent="1"/>
    </xf>
    <xf numFmtId="0" fontId="156" fillId="0" borderId="62" xfId="10" applyFont="1" applyBorder="1" applyAlignment="1">
      <alignment horizontal="left" vertical="center" wrapText="1" indent="1"/>
    </xf>
    <xf numFmtId="165" fontId="158" fillId="0" borderId="4" xfId="11" applyNumberFormat="1" applyFont="1" applyBorder="1" applyAlignment="1">
      <alignment horizontal="left" vertical="center" wrapText="1" indent="1"/>
    </xf>
    <xf numFmtId="165" fontId="158" fillId="0" borderId="164" xfId="11" applyNumberFormat="1" applyFont="1" applyBorder="1" applyAlignment="1">
      <alignment horizontal="left" vertical="center" wrapText="1" indent="1"/>
    </xf>
    <xf numFmtId="165" fontId="158" fillId="0" borderId="62" xfId="11" applyNumberFormat="1" applyFont="1" applyBorder="1" applyAlignment="1">
      <alignment horizontal="left" vertical="center" wrapText="1" indent="1"/>
    </xf>
    <xf numFmtId="164" fontId="158" fillId="0" borderId="118" xfId="12" applyNumberFormat="1" applyFont="1" applyBorder="1" applyAlignment="1">
      <alignment horizontal="right" vertical="center" wrapText="1" indent="1"/>
    </xf>
    <xf numFmtId="164" fontId="158" fillId="0" borderId="165" xfId="12" applyNumberFormat="1" applyFont="1" applyBorder="1" applyAlignment="1">
      <alignment horizontal="right" vertical="center" wrapText="1" indent="1"/>
    </xf>
    <xf numFmtId="164" fontId="158" fillId="0" borderId="63" xfId="12" applyNumberFormat="1" applyFont="1" applyBorder="1" applyAlignment="1">
      <alignment horizontal="right" vertical="center" wrapText="1" indent="1"/>
    </xf>
    <xf numFmtId="0" fontId="156" fillId="2" borderId="238" xfId="9" applyFont="1" applyFill="1" applyBorder="1" applyAlignment="1">
      <alignment horizontal="left" vertical="center" wrapText="1" indent="1"/>
    </xf>
    <xf numFmtId="0" fontId="156" fillId="2" borderId="239" xfId="9" applyFont="1" applyFill="1" applyBorder="1" applyAlignment="1">
      <alignment horizontal="left" vertical="center" wrapText="1" indent="1"/>
    </xf>
    <xf numFmtId="0" fontId="156" fillId="2" borderId="61" xfId="9" applyFont="1" applyFill="1" applyBorder="1" applyAlignment="1">
      <alignment horizontal="left" vertical="center" wrapText="1" indent="1"/>
    </xf>
    <xf numFmtId="0" fontId="75" fillId="0" borderId="93" xfId="9" applyFont="1" applyBorder="1" applyAlignment="1">
      <alignment horizontal="left" vertical="center" wrapText="1" indent="1"/>
    </xf>
    <xf numFmtId="0" fontId="75" fillId="0" borderId="83" xfId="9" applyFont="1" applyBorder="1" applyAlignment="1">
      <alignment horizontal="left" vertical="center" wrapText="1" indent="1"/>
    </xf>
    <xf numFmtId="0" fontId="33" fillId="0" borderId="139" xfId="9" applyFont="1" applyBorder="1" applyAlignment="1">
      <alignment horizontal="center" vertical="center" wrapText="1"/>
    </xf>
    <xf numFmtId="0" fontId="33" fillId="0" borderId="146" xfId="9" applyFont="1" applyBorder="1" applyAlignment="1">
      <alignment horizontal="center" vertical="center" wrapText="1"/>
    </xf>
    <xf numFmtId="165" fontId="75" fillId="0" borderId="93" xfId="11" applyNumberFormat="1" applyFont="1" applyBorder="1" applyAlignment="1">
      <alignment horizontal="left" vertical="center" wrapText="1" indent="1"/>
    </xf>
    <xf numFmtId="165" fontId="75" fillId="0" borderId="83" xfId="11" applyNumberFormat="1" applyFont="1" applyBorder="1" applyAlignment="1">
      <alignment horizontal="left" vertical="center" wrapText="1" indent="1"/>
    </xf>
    <xf numFmtId="164" fontId="75" fillId="0" borderId="145" xfId="12" applyNumberFormat="1" applyFont="1" applyBorder="1" applyAlignment="1">
      <alignment horizontal="right" vertical="center" wrapText="1" indent="1"/>
    </xf>
    <xf numFmtId="164" fontId="75" fillId="0" borderId="149" xfId="12" applyNumberFormat="1" applyFont="1" applyBorder="1" applyAlignment="1">
      <alignment horizontal="right" vertical="center" wrapText="1" indent="1"/>
    </xf>
    <xf numFmtId="0" fontId="156" fillId="0" borderId="4" xfId="9" applyFont="1" applyBorder="1" applyAlignment="1">
      <alignment horizontal="left" vertical="center" wrapText="1" indent="1"/>
    </xf>
    <xf numFmtId="0" fontId="156" fillId="0" borderId="164" xfId="9" applyFont="1" applyBorder="1" applyAlignment="1">
      <alignment horizontal="left" vertical="center" wrapText="1" indent="1"/>
    </xf>
    <xf numFmtId="0" fontId="156" fillId="0" borderId="62" xfId="9" applyFont="1" applyBorder="1" applyAlignment="1">
      <alignment horizontal="left" vertical="center" wrapText="1" indent="1"/>
    </xf>
    <xf numFmtId="0" fontId="159" fillId="0" borderId="157" xfId="9" applyFont="1" applyBorder="1" applyAlignment="1">
      <alignment horizontal="center" vertical="center" wrapText="1"/>
    </xf>
    <xf numFmtId="0" fontId="159" fillId="0" borderId="239" xfId="9" applyFont="1" applyBorder="1" applyAlignment="1">
      <alignment horizontal="center" vertical="center" wrapText="1"/>
    </xf>
    <xf numFmtId="0" fontId="159" fillId="0" borderId="162" xfId="9" applyFont="1" applyBorder="1" applyAlignment="1">
      <alignment horizontal="center" vertical="center" wrapText="1"/>
    </xf>
    <xf numFmtId="0" fontId="159" fillId="0" borderId="106" xfId="9" applyFont="1" applyBorder="1" applyAlignment="1">
      <alignment horizontal="left" vertical="center" wrapText="1" indent="1"/>
    </xf>
    <xf numFmtId="0" fontId="159" fillId="0" borderId="164" xfId="9" applyFont="1" applyBorder="1" applyAlignment="1">
      <alignment horizontal="left" vertical="center" wrapText="1" indent="1"/>
    </xf>
    <xf numFmtId="0" fontId="159" fillId="0" borderId="100" xfId="9" applyFont="1" applyBorder="1" applyAlignment="1">
      <alignment horizontal="left" vertical="center" wrapText="1" indent="1"/>
    </xf>
    <xf numFmtId="165" fontId="96" fillId="0" borderId="106" xfId="11" applyNumberFormat="1" applyFont="1" applyBorder="1" applyAlignment="1">
      <alignment horizontal="left" vertical="center" wrapText="1" indent="1"/>
    </xf>
    <xf numFmtId="165" fontId="96" fillId="0" borderId="164" xfId="11" applyNumberFormat="1" applyFont="1" applyBorder="1" applyAlignment="1">
      <alignment horizontal="left" vertical="center" wrapText="1" indent="1"/>
    </xf>
    <xf numFmtId="165" fontId="96" fillId="0" borderId="100" xfId="11" applyNumberFormat="1" applyFont="1" applyBorder="1" applyAlignment="1">
      <alignment horizontal="left" vertical="center" wrapText="1" indent="1"/>
    </xf>
    <xf numFmtId="0" fontId="159" fillId="0" borderId="61" xfId="9" applyFont="1" applyBorder="1" applyAlignment="1">
      <alignment horizontal="center" vertical="center" wrapText="1"/>
    </xf>
    <xf numFmtId="0" fontId="159" fillId="0" borderId="62" xfId="9" applyFont="1" applyBorder="1" applyAlignment="1">
      <alignment horizontal="left" vertical="center" wrapText="1" indent="1"/>
    </xf>
    <xf numFmtId="165" fontId="96" fillId="0" borderId="62" xfId="11" applyNumberFormat="1" applyFont="1" applyBorder="1" applyAlignment="1">
      <alignment horizontal="left" vertical="center" wrapText="1" indent="1"/>
    </xf>
    <xf numFmtId="164" fontId="96" fillId="0" borderId="158" xfId="12" applyNumberFormat="1" applyFont="1" applyBorder="1" applyAlignment="1">
      <alignment horizontal="right" vertical="center" wrapText="1" indent="1"/>
    </xf>
    <xf numFmtId="164" fontId="96" fillId="0" borderId="63" xfId="12" applyNumberFormat="1" applyFont="1" applyBorder="1" applyAlignment="1">
      <alignment horizontal="right" vertical="center" wrapText="1" indent="1"/>
    </xf>
    <xf numFmtId="164" fontId="96" fillId="0" borderId="165" xfId="12" applyNumberFormat="1" applyFont="1" applyBorder="1" applyAlignment="1">
      <alignment horizontal="right" vertical="center" wrapText="1" indent="1"/>
    </xf>
    <xf numFmtId="164" fontId="96" fillId="0" borderId="163" xfId="12" applyNumberFormat="1" applyFont="1" applyBorder="1" applyAlignment="1">
      <alignment horizontal="right" vertical="center" wrapText="1" indent="1"/>
    </xf>
    <xf numFmtId="164" fontId="96" fillId="0" borderId="118" xfId="12" applyNumberFormat="1" applyFont="1" applyBorder="1" applyAlignment="1">
      <alignment horizontal="right" vertical="center" wrapText="1" indent="1"/>
    </xf>
    <xf numFmtId="0" fontId="156" fillId="0" borderId="78" xfId="10" applyFont="1" applyBorder="1" applyAlignment="1">
      <alignment horizontal="left" vertical="center" wrapText="1" indent="1"/>
    </xf>
    <xf numFmtId="0" fontId="156" fillId="0" borderId="83" xfId="10" applyFont="1" applyBorder="1" applyAlignment="1">
      <alignment horizontal="left" vertical="center" wrapText="1" indent="1"/>
    </xf>
    <xf numFmtId="0" fontId="33" fillId="0" borderId="142" xfId="9" applyFont="1" applyBorder="1" applyAlignment="1">
      <alignment horizontal="center" vertical="center" wrapText="1"/>
    </xf>
    <xf numFmtId="0" fontId="75" fillId="0" borderId="78" xfId="9" applyFont="1" applyBorder="1" applyAlignment="1">
      <alignment horizontal="left" vertical="center" wrapText="1" indent="1"/>
    </xf>
    <xf numFmtId="165" fontId="75" fillId="0" borderId="78" xfId="11" applyNumberFormat="1" applyFont="1" applyBorder="1" applyAlignment="1">
      <alignment horizontal="left" vertical="center" wrapText="1" indent="1"/>
    </xf>
    <xf numFmtId="164" fontId="75" fillId="0" borderId="143" xfId="12" applyNumberFormat="1" applyFont="1" applyBorder="1" applyAlignment="1">
      <alignment horizontal="right" vertical="center" wrapText="1" indent="1"/>
    </xf>
    <xf numFmtId="0" fontId="159" fillId="0" borderId="238" xfId="9" applyFont="1" applyBorder="1" applyAlignment="1">
      <alignment horizontal="center" vertical="center" wrapText="1"/>
    </xf>
    <xf numFmtId="0" fontId="159" fillId="0" borderId="4" xfId="9" applyFont="1" applyBorder="1" applyAlignment="1">
      <alignment horizontal="left" vertical="center" wrapText="1" indent="1"/>
    </xf>
    <xf numFmtId="165" fontId="96" fillId="0" borderId="4" xfId="11" applyNumberFormat="1" applyFont="1" applyBorder="1" applyAlignment="1">
      <alignment horizontal="left" vertical="center" wrapText="1" indent="1"/>
    </xf>
    <xf numFmtId="0" fontId="33" fillId="0" borderId="97" xfId="9" applyFont="1" applyBorder="1" applyAlignment="1">
      <alignment horizontal="center" vertical="center" wrapText="1"/>
    </xf>
    <xf numFmtId="0" fontId="33" fillId="0" borderId="91" xfId="9" applyFont="1" applyBorder="1" applyAlignment="1">
      <alignment horizontal="center" vertical="center" wrapText="1"/>
    </xf>
    <xf numFmtId="0" fontId="75" fillId="0" borderId="100" xfId="9" applyFont="1" applyBorder="1" applyAlignment="1">
      <alignment horizontal="left" vertical="center" wrapText="1" indent="1"/>
    </xf>
    <xf numFmtId="165" fontId="75" fillId="0" borderId="100" xfId="11" applyNumberFormat="1" applyFont="1" applyBorder="1" applyAlignment="1">
      <alignment horizontal="left" vertical="center" wrapText="1" indent="1"/>
    </xf>
    <xf numFmtId="164" fontId="75" fillId="0" borderId="240" xfId="12" applyNumberFormat="1" applyFont="1" applyBorder="1" applyAlignment="1">
      <alignment horizontal="right" vertical="center" wrapText="1" indent="1"/>
    </xf>
    <xf numFmtId="164" fontId="75" fillId="0" borderId="241" xfId="12" applyNumberFormat="1" applyFont="1" applyBorder="1" applyAlignment="1">
      <alignment horizontal="right" vertical="center" wrapText="1" indent="1"/>
    </xf>
  </cellXfs>
  <cellStyles count="21">
    <cellStyle name="Lien hypertexte" xfId="4" builtinId="8"/>
    <cellStyle name="Lien hypertexte 2" xfId="13"/>
    <cellStyle name="Milliers 3 2" xfId="11"/>
    <cellStyle name="Normal" xfId="0" builtinId="0"/>
    <cellStyle name="Normal 2" xfId="1"/>
    <cellStyle name="Normal 2 2" xfId="15"/>
    <cellStyle name="Normal 3" xfId="2"/>
    <cellStyle name="Normal 3 2" xfId="5"/>
    <cellStyle name="Normal 3 2 2" xfId="6"/>
    <cellStyle name="Normal 3 2 2 2" xfId="19"/>
    <cellStyle name="Normal 3 2 3" xfId="7"/>
    <cellStyle name="Normal 3 2 4" xfId="17"/>
    <cellStyle name="Normal 3 3" xfId="14"/>
    <cellStyle name="Normal 3 4" xfId="18"/>
    <cellStyle name="Normal 3 5" xfId="20"/>
    <cellStyle name="Normal 4 2" xfId="16"/>
    <cellStyle name="Normal 5 2 2" xfId="10"/>
    <cellStyle name="Normal 5 3" xfId="8"/>
    <cellStyle name="Normal 8 2" xfId="9"/>
    <cellStyle name="Pourcentage 2" xfId="3"/>
    <cellStyle name="Pourcentage 3 2" xfId="12"/>
  </cellStyles>
  <dxfs count="66">
    <dxf>
      <font>
        <b/>
        <i val="0"/>
        <strike val="0"/>
        <color theme="1"/>
      </font>
      <fill>
        <patternFill>
          <bgColor rgb="FFFBBF00"/>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b/>
        <i val="0"/>
        <strike val="0"/>
        <color theme="1"/>
      </font>
      <fill>
        <patternFill>
          <bgColor rgb="FFFBBF00"/>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color theme="1" tint="0.499984740745262"/>
      </font>
      <fill>
        <patternFill>
          <bgColor theme="0"/>
        </patternFill>
      </fill>
    </dxf>
    <dxf>
      <font>
        <color theme="1" tint="0.499984740745262"/>
      </font>
      <fill>
        <patternFill>
          <bgColor theme="0"/>
        </patternFill>
      </fill>
    </dxf>
    <dxf>
      <font>
        <color theme="1" tint="0.499984740745262"/>
      </font>
      <fill>
        <patternFill>
          <bgColor theme="0"/>
        </patternFill>
      </fill>
    </dxf>
    <dxf>
      <font>
        <color theme="1" tint="0.499984740745262"/>
      </font>
      <fill>
        <patternFill>
          <bgColor theme="0"/>
        </patternFill>
      </fill>
    </dxf>
    <dxf>
      <font>
        <color theme="1" tint="0.499984740745262"/>
      </font>
      <fill>
        <patternFill>
          <bgColor theme="0"/>
        </patternFill>
      </fill>
    </dxf>
    <dxf>
      <font>
        <color theme="1" tint="0.499984740745262"/>
      </font>
      <fill>
        <patternFill>
          <bgColor theme="0"/>
        </patternFill>
      </fill>
    </dxf>
    <dxf>
      <font>
        <color theme="1" tint="0.499984740745262"/>
      </font>
      <fill>
        <patternFill>
          <bgColor theme="0"/>
        </patternFill>
      </fill>
    </dxf>
    <dxf>
      <font>
        <color theme="1" tint="0.499984740745262"/>
      </font>
      <fill>
        <patternFill>
          <bgColor theme="0"/>
        </patternFill>
      </fill>
    </dxf>
    <dxf>
      <font>
        <color theme="1" tint="0.499984740745262"/>
      </font>
      <fill>
        <patternFill>
          <bgColor theme="0"/>
        </patternFill>
      </fill>
    </dxf>
    <dxf>
      <font>
        <color theme="1" tint="0.499984740745262"/>
      </font>
      <fill>
        <patternFill>
          <bgColor theme="0"/>
        </patternFill>
      </fill>
    </dxf>
    <dxf>
      <font>
        <color theme="1" tint="0.499984740745262"/>
      </font>
      <fill>
        <patternFill>
          <bgColor theme="0"/>
        </patternFill>
      </fill>
    </dxf>
    <dxf>
      <font>
        <color theme="1" tint="0.499984740745262"/>
      </font>
      <fill>
        <patternFill>
          <bgColor theme="0"/>
        </patternFill>
      </fill>
    </dxf>
    <dxf>
      <font>
        <b/>
        <i val="0"/>
        <strike val="0"/>
        <u val="none"/>
        <color theme="0"/>
      </font>
      <fill>
        <patternFill>
          <bgColor rgb="FFFFED00"/>
        </patternFill>
      </fill>
    </dxf>
    <dxf>
      <font>
        <b/>
        <i val="0"/>
        <strike val="0"/>
        <u val="none"/>
        <color theme="0"/>
      </font>
      <fill>
        <patternFill>
          <fgColor auto="1"/>
          <bgColor rgb="FFFFED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color theme="1"/>
      </font>
      <fill>
        <patternFill>
          <bgColor rgb="FF5B5B5B"/>
        </patternFill>
      </fill>
    </dxf>
    <dxf>
      <font>
        <color theme="1"/>
      </font>
      <fill>
        <patternFill>
          <bgColor rgb="FFD3D4D5"/>
        </patternFill>
      </fill>
    </dxf>
    <dxf>
      <font>
        <color theme="1"/>
      </font>
      <fill>
        <patternFill>
          <bgColor rgb="FF78B74A"/>
        </patternFill>
      </fill>
    </dxf>
    <dxf>
      <font>
        <color theme="1"/>
      </font>
      <fill>
        <patternFill>
          <bgColor rgb="FFFBF2CA"/>
        </patternFill>
      </fill>
    </dxf>
    <dxf>
      <font>
        <color theme="1"/>
      </font>
      <fill>
        <patternFill>
          <bgColor rgb="FFFFED00"/>
        </patternFill>
      </fill>
    </dxf>
    <dxf>
      <font>
        <color theme="1"/>
      </font>
      <fill>
        <patternFill>
          <bgColor rgb="FFFBBF00"/>
        </patternFill>
      </fill>
    </dxf>
    <dxf>
      <font>
        <color theme="1"/>
      </font>
      <fill>
        <patternFill>
          <bgColor rgb="FFD31D1B"/>
        </patternFill>
      </fill>
    </dxf>
    <dxf>
      <font>
        <color theme="1"/>
      </font>
      <fill>
        <patternFill>
          <bgColor rgb="FF5A1A63"/>
        </patternFill>
      </fill>
    </dxf>
    <dxf>
      <font>
        <b val="0"/>
        <i val="0"/>
        <color theme="5" tint="-0.499984740745262"/>
      </font>
      <fill>
        <patternFill>
          <bgColor rgb="FF5B5B5B"/>
        </patternFill>
      </fill>
    </dxf>
    <dxf>
      <font>
        <b val="0"/>
        <i val="0"/>
        <color theme="5" tint="-0.499984740745262"/>
      </font>
      <fill>
        <patternFill>
          <bgColor rgb="FFD3D4D5"/>
        </patternFill>
      </fill>
    </dxf>
    <dxf>
      <font>
        <b val="0"/>
        <i val="0"/>
        <color theme="5" tint="-0.499984740745262"/>
      </font>
      <numFmt numFmtId="0" formatCode="General"/>
      <fill>
        <patternFill>
          <bgColor rgb="FF78B74A"/>
        </patternFill>
      </fill>
    </dxf>
    <dxf>
      <font>
        <b val="0"/>
        <i val="0"/>
        <color theme="5" tint="-0.499984740745262"/>
      </font>
      <fill>
        <patternFill>
          <bgColor rgb="FFFBF2CA"/>
        </patternFill>
      </fill>
    </dxf>
    <dxf>
      <font>
        <b val="0"/>
        <i val="0"/>
        <color theme="5" tint="-0.499984740745262"/>
      </font>
      <fill>
        <patternFill>
          <bgColor rgb="FFFFED00"/>
        </patternFill>
      </fill>
    </dxf>
    <dxf>
      <font>
        <b val="0"/>
        <i val="0"/>
        <color theme="5" tint="-0.499984740745262"/>
      </font>
      <fill>
        <patternFill>
          <bgColor rgb="FFFBBF00"/>
        </patternFill>
      </fill>
    </dxf>
    <dxf>
      <font>
        <b val="0"/>
        <i val="0"/>
        <color theme="5" tint="-0.499984740745262"/>
      </font>
      <fill>
        <patternFill>
          <fgColor auto="1"/>
          <bgColor rgb="FFD31D1B"/>
        </patternFill>
      </fill>
    </dxf>
    <dxf>
      <font>
        <b val="0"/>
        <i val="0"/>
        <color theme="0"/>
      </font>
      <fill>
        <patternFill>
          <bgColor rgb="FF5A1A63"/>
        </patternFill>
      </fill>
    </dxf>
    <dxf>
      <font>
        <color theme="1"/>
      </font>
      <fill>
        <patternFill>
          <bgColor theme="0"/>
        </patternFill>
      </fill>
    </dxf>
    <dxf>
      <font>
        <b val="0"/>
        <i val="0"/>
        <strike val="0"/>
        <u val="none"/>
        <color theme="1"/>
      </font>
      <fill>
        <patternFill>
          <bgColor theme="0"/>
        </patternFill>
      </fill>
    </dxf>
    <dxf>
      <font>
        <b val="0"/>
        <i val="0"/>
        <strike val="0"/>
        <u val="none"/>
        <color theme="1" tint="0.499984740745262"/>
      </font>
      <fill>
        <patternFill patternType="solid">
          <bgColor theme="0"/>
        </patternFill>
      </fill>
    </dxf>
    <dxf>
      <font>
        <b/>
        <i val="0"/>
        <strike val="0"/>
        <color theme="0"/>
      </font>
      <fill>
        <patternFill>
          <bgColor rgb="FFFBBF00"/>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color theme="0"/>
      </font>
      <fill>
        <patternFill>
          <bgColor rgb="FFFBBF00"/>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u val="none"/>
        <color theme="0"/>
      </font>
      <fill>
        <patternFill>
          <fgColor auto="1"/>
          <bgColor rgb="FFFFED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s>
  <tableStyles count="0" defaultTableStyle="TableStyleMedium2" defaultPivotStyle="PivotStyleLight16"/>
  <colors>
    <mruColors>
      <color rgb="FF5B5B5B"/>
      <color rgb="FFFFED00"/>
      <color rgb="FFD3D4D5"/>
      <color rgb="FF009684"/>
      <color rgb="FFFBF2CA"/>
      <color rgb="FFD31D1B"/>
      <color rgb="FF78B74A"/>
      <color rgb="FFFBBF00"/>
      <color rgb="FF5A1A63"/>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1"/>
          <c:order val="0"/>
          <c:dPt>
            <c:idx val="0"/>
            <c:bubble3D val="0"/>
            <c:spPr>
              <a:solidFill>
                <a:srgbClr val="5A1A63">
                  <a:alpha val="50000"/>
                </a:srgbClr>
              </a:solidFill>
            </c:spPr>
            <c:extLst>
              <c:ext xmlns:c16="http://schemas.microsoft.com/office/drawing/2014/chart" uri="{C3380CC4-5D6E-409C-BE32-E72D297353CC}">
                <c16:uniqueId val="{00000001-0EE2-3C4A-AE89-2B602FDF24CC}"/>
              </c:ext>
            </c:extLst>
          </c:dPt>
          <c:dPt>
            <c:idx val="1"/>
            <c:bubble3D val="0"/>
            <c:spPr>
              <a:solidFill>
                <a:srgbClr val="D3001B">
                  <a:alpha val="50000"/>
                </a:srgbClr>
              </a:solidFill>
            </c:spPr>
            <c:extLst>
              <c:ext xmlns:c16="http://schemas.microsoft.com/office/drawing/2014/chart" uri="{C3380CC4-5D6E-409C-BE32-E72D297353CC}">
                <c16:uniqueId val="{00000003-0EE2-3C4A-AE89-2B602FDF24CC}"/>
              </c:ext>
            </c:extLst>
          </c:dPt>
          <c:dPt>
            <c:idx val="2"/>
            <c:bubble3D val="0"/>
            <c:spPr>
              <a:solidFill>
                <a:srgbClr val="FBBF00">
                  <a:alpha val="50000"/>
                </a:srgbClr>
              </a:solidFill>
            </c:spPr>
            <c:extLst>
              <c:ext xmlns:c16="http://schemas.microsoft.com/office/drawing/2014/chart" uri="{C3380CC4-5D6E-409C-BE32-E72D297353CC}">
                <c16:uniqueId val="{00000005-0EE2-3C4A-AE89-2B602FDF24CC}"/>
              </c:ext>
            </c:extLst>
          </c:dPt>
          <c:dPt>
            <c:idx val="3"/>
            <c:bubble3D val="0"/>
            <c:spPr>
              <a:solidFill>
                <a:srgbClr val="FFED00">
                  <a:alpha val="50000"/>
                </a:srgbClr>
              </a:solidFill>
            </c:spPr>
            <c:extLst>
              <c:ext xmlns:c16="http://schemas.microsoft.com/office/drawing/2014/chart" uri="{C3380CC4-5D6E-409C-BE32-E72D297353CC}">
                <c16:uniqueId val="{00000007-0EE2-3C4A-AE89-2B602FDF24CC}"/>
              </c:ext>
            </c:extLst>
          </c:dPt>
          <c:dPt>
            <c:idx val="4"/>
            <c:bubble3D val="0"/>
            <c:spPr>
              <a:solidFill>
                <a:srgbClr val="FBF2CA">
                  <a:alpha val="50000"/>
                </a:srgbClr>
              </a:solidFill>
            </c:spPr>
            <c:extLst>
              <c:ext xmlns:c16="http://schemas.microsoft.com/office/drawing/2014/chart" uri="{C3380CC4-5D6E-409C-BE32-E72D297353CC}">
                <c16:uniqueId val="{00000009-0EE2-3C4A-AE89-2B602FDF24CC}"/>
              </c:ext>
            </c:extLst>
          </c:dPt>
          <c:dPt>
            <c:idx val="5"/>
            <c:bubble3D val="0"/>
            <c:spPr>
              <a:solidFill>
                <a:srgbClr val="78B74A">
                  <a:alpha val="50000"/>
                </a:srgbClr>
              </a:solidFill>
            </c:spPr>
            <c:extLst>
              <c:ext xmlns:c16="http://schemas.microsoft.com/office/drawing/2014/chart" uri="{C3380CC4-5D6E-409C-BE32-E72D297353CC}">
                <c16:uniqueId val="{0000000B-0EE2-3C4A-AE89-2B602FDF24CC}"/>
              </c:ext>
            </c:extLst>
          </c:dPt>
          <c:dPt>
            <c:idx val="6"/>
            <c:bubble3D val="0"/>
            <c:spPr>
              <a:solidFill>
                <a:srgbClr val="D3D4D5">
                  <a:alpha val="50000"/>
                </a:srgbClr>
              </a:solidFill>
            </c:spPr>
            <c:extLst>
              <c:ext xmlns:c16="http://schemas.microsoft.com/office/drawing/2014/chart" uri="{C3380CC4-5D6E-409C-BE32-E72D297353CC}">
                <c16:uniqueId val="{0000000D-0EE2-3C4A-AE89-2B602FDF24CC}"/>
              </c:ext>
            </c:extLst>
          </c:dPt>
          <c:dPt>
            <c:idx val="7"/>
            <c:bubble3D val="0"/>
            <c:spPr>
              <a:solidFill>
                <a:srgbClr val="5B5B5B">
                  <a:alpha val="50000"/>
                </a:srgbClr>
              </a:solidFill>
            </c:spPr>
            <c:extLst>
              <c:ext xmlns:c16="http://schemas.microsoft.com/office/drawing/2014/chart" uri="{C3380CC4-5D6E-409C-BE32-E72D297353CC}">
                <c16:uniqueId val="{0000000F-0EE2-3C4A-AE89-2B602FDF24CC}"/>
              </c:ext>
            </c:extLst>
          </c:dPt>
          <c:dLbls>
            <c:dLbl>
              <c:idx val="0"/>
              <c:layout>
                <c:manualLayout>
                  <c:x val="-8.7238576277666028E-17"/>
                  <c:y val="-1.7153224526500376E-2"/>
                </c:manualLayout>
              </c:layout>
              <c:numFmt formatCode="General" sourceLinked="0"/>
              <c:spPr>
                <a:noFill/>
                <a:ln>
                  <a:noFill/>
                </a:ln>
                <a:effectLst/>
              </c:spPr>
              <c:txPr>
                <a:bodyPr wrap="square" lIns="38100" tIns="19050" rIns="38100" bIns="19050" anchor="ctr">
                  <a:noAutofit/>
                </a:bodyPr>
                <a:lstStyle/>
                <a:p>
                  <a:pPr>
                    <a:defRPr sz="2000" b="0">
                      <a:solidFill>
                        <a:schemeClr val="accent5">
                          <a:lumMod val="50000"/>
                        </a:schemeClr>
                      </a:solidFill>
                      <a:latin typeface="Corbel" panose="020B0503020204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manualLayout>
                      <c:w val="6.0183510369739089E-2"/>
                      <c:h val="8.254473625169137E-2"/>
                    </c:manualLayout>
                  </c15:layout>
                </c:ext>
                <c:ext xmlns:c16="http://schemas.microsoft.com/office/drawing/2014/chart" uri="{C3380CC4-5D6E-409C-BE32-E72D297353CC}">
                  <c16:uniqueId val="{00000001-0EE2-3C4A-AE89-2B602FDF24CC}"/>
                </c:ext>
              </c:extLst>
            </c:dLbl>
            <c:dLbl>
              <c:idx val="1"/>
              <c:layout>
                <c:manualLayout>
                  <c:x val="-2.3942061547356508E-5"/>
                  <c:y val="1.3906376967475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EE2-3C4A-AE89-2B602FDF24CC}"/>
                </c:ext>
              </c:extLst>
            </c:dLbl>
            <c:numFmt formatCode="General" sourceLinked="0"/>
            <c:spPr>
              <a:noFill/>
              <a:ln>
                <a:noFill/>
              </a:ln>
              <a:effectLst/>
            </c:spPr>
            <c:txPr>
              <a:bodyPr wrap="square" lIns="38100" tIns="19050" rIns="38100" bIns="19050" anchor="ctr">
                <a:spAutoFit/>
              </a:bodyPr>
              <a:lstStyle/>
              <a:p>
                <a:pPr>
                  <a:defRPr sz="2000" b="0">
                    <a:solidFill>
                      <a:schemeClr val="accent5">
                        <a:lumMod val="50000"/>
                      </a:schemeClr>
                    </a:solidFill>
                    <a:latin typeface="Corbel" panose="020B0503020204020204" pitchFamily="34" charset="0"/>
                  </a:defRPr>
                </a:pPr>
                <a:endParaRPr lang="fr-FR"/>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('bilan LISTE ROUGE OISEAUX N'!$B$7,'bilan LISTE ROUGE OISEAUX N'!$B$8,'bilan LISTE ROUGE OISEAUX N'!$B$10:$B$11,'bilan LISTE ROUGE OISEAUX N'!$B$12:$B$14,'bilan LISTE ROUGE OISEAUX N'!$B$20)</c:f>
              <c:strCache>
                <c:ptCount val="8"/>
                <c:pt idx="0">
                  <c:v>RE</c:v>
                </c:pt>
                <c:pt idx="1">
                  <c:v>CR</c:v>
                </c:pt>
                <c:pt idx="2">
                  <c:v>EN</c:v>
                </c:pt>
                <c:pt idx="3">
                  <c:v>VU</c:v>
                </c:pt>
                <c:pt idx="4">
                  <c:v>NT</c:v>
                </c:pt>
                <c:pt idx="5">
                  <c:v>LC</c:v>
                </c:pt>
                <c:pt idx="6">
                  <c:v>DD</c:v>
                </c:pt>
                <c:pt idx="7">
                  <c:v>NA</c:v>
                </c:pt>
              </c:strCache>
            </c:strRef>
          </c:cat>
          <c:val>
            <c:numRef>
              <c:f>('bilan LISTE ROUGE OISEAUX N'!$D$7,'bilan LISTE ROUGE OISEAUX N'!$D$8,'bilan LISTE ROUGE OISEAUX N'!$D$10:$D$11,'bilan LISTE ROUGE OISEAUX N'!$D$12:$D$14,'bilan LISTE ROUGE OISEAUX N'!$D$20)</c:f>
              <c:numCache>
                <c:formatCode>General</c:formatCode>
                <c:ptCount val="8"/>
                <c:pt idx="0">
                  <c:v>14</c:v>
                </c:pt>
                <c:pt idx="1">
                  <c:v>30</c:v>
                </c:pt>
                <c:pt idx="2">
                  <c:v>30</c:v>
                </c:pt>
                <c:pt idx="3">
                  <c:v>32</c:v>
                </c:pt>
                <c:pt idx="4">
                  <c:v>32</c:v>
                </c:pt>
                <c:pt idx="5">
                  <c:v>59</c:v>
                </c:pt>
                <c:pt idx="6">
                  <c:v>2</c:v>
                </c:pt>
                <c:pt idx="7">
                  <c:v>35</c:v>
                </c:pt>
              </c:numCache>
            </c:numRef>
          </c:val>
          <c:extLst>
            <c:ext xmlns:c16="http://schemas.microsoft.com/office/drawing/2014/chart" uri="{C3380CC4-5D6E-409C-BE32-E72D297353CC}">
              <c16:uniqueId val="{00000010-0EE2-3C4A-AE89-2B602FDF24CC}"/>
            </c:ext>
          </c:extLst>
        </c:ser>
        <c:ser>
          <c:idx val="0"/>
          <c:order val="1"/>
          <c:dPt>
            <c:idx val="0"/>
            <c:bubble3D val="0"/>
            <c:spPr>
              <a:solidFill>
                <a:srgbClr val="5A1A63"/>
              </a:solidFill>
            </c:spPr>
            <c:extLst>
              <c:ext xmlns:c16="http://schemas.microsoft.com/office/drawing/2014/chart" uri="{C3380CC4-5D6E-409C-BE32-E72D297353CC}">
                <c16:uniqueId val="{00000012-0EE2-3C4A-AE89-2B602FDF24CC}"/>
              </c:ext>
            </c:extLst>
          </c:dPt>
          <c:dPt>
            <c:idx val="1"/>
            <c:bubble3D val="0"/>
            <c:spPr>
              <a:solidFill>
                <a:srgbClr val="D3001B"/>
              </a:solidFill>
            </c:spPr>
            <c:extLst>
              <c:ext xmlns:c16="http://schemas.microsoft.com/office/drawing/2014/chart" uri="{C3380CC4-5D6E-409C-BE32-E72D297353CC}">
                <c16:uniqueId val="{00000014-0EE2-3C4A-AE89-2B602FDF24CC}"/>
              </c:ext>
            </c:extLst>
          </c:dPt>
          <c:dPt>
            <c:idx val="2"/>
            <c:bubble3D val="0"/>
            <c:spPr>
              <a:solidFill>
                <a:srgbClr val="FBBF00"/>
              </a:solidFill>
            </c:spPr>
            <c:extLst>
              <c:ext xmlns:c16="http://schemas.microsoft.com/office/drawing/2014/chart" uri="{C3380CC4-5D6E-409C-BE32-E72D297353CC}">
                <c16:uniqueId val="{00000016-0EE2-3C4A-AE89-2B602FDF24CC}"/>
              </c:ext>
            </c:extLst>
          </c:dPt>
          <c:dPt>
            <c:idx val="3"/>
            <c:bubble3D val="0"/>
            <c:spPr>
              <a:solidFill>
                <a:srgbClr val="FFED00"/>
              </a:solidFill>
            </c:spPr>
            <c:extLst>
              <c:ext xmlns:c16="http://schemas.microsoft.com/office/drawing/2014/chart" uri="{C3380CC4-5D6E-409C-BE32-E72D297353CC}">
                <c16:uniqueId val="{00000018-0EE2-3C4A-AE89-2B602FDF24CC}"/>
              </c:ext>
            </c:extLst>
          </c:dPt>
          <c:dPt>
            <c:idx val="4"/>
            <c:bubble3D val="0"/>
            <c:spPr>
              <a:solidFill>
                <a:srgbClr val="FBF2CA"/>
              </a:solidFill>
            </c:spPr>
            <c:extLst>
              <c:ext xmlns:c16="http://schemas.microsoft.com/office/drawing/2014/chart" uri="{C3380CC4-5D6E-409C-BE32-E72D297353CC}">
                <c16:uniqueId val="{0000001A-0EE2-3C4A-AE89-2B602FDF24CC}"/>
              </c:ext>
            </c:extLst>
          </c:dPt>
          <c:dPt>
            <c:idx val="5"/>
            <c:bubble3D val="0"/>
            <c:spPr>
              <a:solidFill>
                <a:srgbClr val="78B74A"/>
              </a:solidFill>
            </c:spPr>
            <c:extLst>
              <c:ext xmlns:c16="http://schemas.microsoft.com/office/drawing/2014/chart" uri="{C3380CC4-5D6E-409C-BE32-E72D297353CC}">
                <c16:uniqueId val="{0000001C-0EE2-3C4A-AE89-2B602FDF24CC}"/>
              </c:ext>
            </c:extLst>
          </c:dPt>
          <c:dPt>
            <c:idx val="6"/>
            <c:bubble3D val="0"/>
            <c:spPr>
              <a:solidFill>
                <a:srgbClr val="D3D4D5"/>
              </a:solidFill>
            </c:spPr>
            <c:extLst>
              <c:ext xmlns:c16="http://schemas.microsoft.com/office/drawing/2014/chart" uri="{C3380CC4-5D6E-409C-BE32-E72D297353CC}">
                <c16:uniqueId val="{0000001E-0EE2-3C4A-AE89-2B602FDF24CC}"/>
              </c:ext>
            </c:extLst>
          </c:dPt>
          <c:dPt>
            <c:idx val="7"/>
            <c:bubble3D val="0"/>
            <c:spPr>
              <a:solidFill>
                <a:srgbClr val="5B5B5B"/>
              </a:solidFill>
            </c:spPr>
            <c:extLst>
              <c:ext xmlns:c16="http://schemas.microsoft.com/office/drawing/2014/chart" uri="{C3380CC4-5D6E-409C-BE32-E72D297353CC}">
                <c16:uniqueId val="{00000020-0EE2-3C4A-AE89-2B602FDF24CC}"/>
              </c:ext>
            </c:extLst>
          </c:dPt>
          <c:dLbls>
            <c:dLbl>
              <c:idx val="0"/>
              <c:layout>
                <c:manualLayout>
                  <c:x val="2.3792613835947368E-3"/>
                  <c:y val="-1.5242729762286595E-4"/>
                </c:manualLayout>
              </c:layout>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EE2-3C4A-AE89-2B602FDF24CC}"/>
                </c:ext>
              </c:extLst>
            </c:dLbl>
            <c:dLbl>
              <c:idx val="1"/>
              <c:layout>
                <c:manualLayout>
                  <c:x val="-1.4085603647971707E-3"/>
                  <c:y val="-2.4884788722375922E-17"/>
                </c:manualLayout>
              </c:layout>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EE2-3C4A-AE89-2B602FDF24CC}"/>
                </c:ext>
              </c:extLst>
            </c:dLbl>
            <c:dLbl>
              <c:idx val="4"/>
              <c:spPr>
                <a:noFill/>
                <a:ln>
                  <a:noFill/>
                </a:ln>
                <a:effectLst/>
              </c:spPr>
              <c:txPr>
                <a:bodyPr wrap="square" lIns="38100" tIns="19050" rIns="38100" bIns="19050" anchor="ctr">
                  <a:spAutoFit/>
                </a:bodyPr>
                <a:lstStyle/>
                <a:p>
                  <a:pPr>
                    <a:defRPr sz="1600" b="1">
                      <a:solidFill>
                        <a:schemeClr val="tx1"/>
                      </a:solidFill>
                      <a:latin typeface="Corbel" panose="020B0503020204020204" pitchFamily="34" charset="0"/>
                    </a:defRPr>
                  </a:pPr>
                  <a:endParaRPr lang="fr-FR"/>
                </a:p>
              </c:txPr>
              <c:showLegendKey val="0"/>
              <c:showVal val="0"/>
              <c:showCatName val="1"/>
              <c:showSerName val="0"/>
              <c:showPercent val="0"/>
              <c:showBubbleSize val="0"/>
              <c:extLst>
                <c:ext xmlns:c16="http://schemas.microsoft.com/office/drawing/2014/chart" uri="{C3380CC4-5D6E-409C-BE32-E72D297353CC}">
                  <c16:uniqueId val="{0000001A-0EE2-3C4A-AE89-2B602FDF24CC}"/>
                </c:ext>
              </c:extLst>
            </c:dLbl>
            <c:spPr>
              <a:noFill/>
              <a:ln>
                <a:noFill/>
              </a:ln>
              <a:effectLst/>
            </c:spPr>
            <c:txPr>
              <a:bodyPr wrap="square" lIns="38100" tIns="19050" rIns="38100" bIns="19050" anchor="ctr">
                <a:spAutoFit/>
              </a:bodyPr>
              <a:lstStyle/>
              <a:p>
                <a:pPr>
                  <a:defRPr sz="1600" b="1">
                    <a:solidFill>
                      <a:srgbClr val="FFFFFF"/>
                    </a:solidFill>
                    <a:latin typeface="Corbel" panose="020B0503020204020204" pitchFamily="34" charset="0"/>
                  </a:defRPr>
                </a:pPr>
                <a:endParaRPr lang="fr-FR"/>
              </a:p>
            </c:txPr>
            <c:showLegendKey val="0"/>
            <c:showVal val="0"/>
            <c:showCatName val="1"/>
            <c:showSerName val="0"/>
            <c:showPercent val="0"/>
            <c:showBubbleSize val="0"/>
            <c:showLeaderLines val="0"/>
            <c:extLst>
              <c:ext xmlns:c15="http://schemas.microsoft.com/office/drawing/2012/chart" uri="{CE6537A1-D6FC-4f65-9D91-7224C49458BB}">
                <c15:layout/>
              </c:ext>
            </c:extLst>
          </c:dLbls>
          <c:cat>
            <c:strRef>
              <c:f>('bilan LISTE ROUGE OISEAUX N'!$B$7,'bilan LISTE ROUGE OISEAUX N'!$B$8,'bilan LISTE ROUGE OISEAUX N'!$B$10:$B$11,'bilan LISTE ROUGE OISEAUX N'!$B$12:$B$14,'bilan LISTE ROUGE OISEAUX N'!$B$20)</c:f>
              <c:strCache>
                <c:ptCount val="8"/>
                <c:pt idx="0">
                  <c:v>RE</c:v>
                </c:pt>
                <c:pt idx="1">
                  <c:v>CR</c:v>
                </c:pt>
                <c:pt idx="2">
                  <c:v>EN</c:v>
                </c:pt>
                <c:pt idx="3">
                  <c:v>VU</c:v>
                </c:pt>
                <c:pt idx="4">
                  <c:v>NT</c:v>
                </c:pt>
                <c:pt idx="5">
                  <c:v>LC</c:v>
                </c:pt>
                <c:pt idx="6">
                  <c:v>DD</c:v>
                </c:pt>
                <c:pt idx="7">
                  <c:v>NA</c:v>
                </c:pt>
              </c:strCache>
            </c:strRef>
          </c:cat>
          <c:val>
            <c:numRef>
              <c:f>('bilan LISTE ROUGE OISEAUX N'!$D$7,'bilan LISTE ROUGE OISEAUX N'!$D$8,'bilan LISTE ROUGE OISEAUX N'!$D$10:$D$11,'bilan LISTE ROUGE OISEAUX N'!$D$12:$D$14,'bilan LISTE ROUGE OISEAUX N'!$D$20)</c:f>
              <c:numCache>
                <c:formatCode>General</c:formatCode>
                <c:ptCount val="8"/>
                <c:pt idx="0">
                  <c:v>14</c:v>
                </c:pt>
                <c:pt idx="1">
                  <c:v>30</c:v>
                </c:pt>
                <c:pt idx="2">
                  <c:v>30</c:v>
                </c:pt>
                <c:pt idx="3">
                  <c:v>32</c:v>
                </c:pt>
                <c:pt idx="4">
                  <c:v>32</c:v>
                </c:pt>
                <c:pt idx="5">
                  <c:v>59</c:v>
                </c:pt>
                <c:pt idx="6">
                  <c:v>2</c:v>
                </c:pt>
                <c:pt idx="7">
                  <c:v>35</c:v>
                </c:pt>
              </c:numCache>
            </c:numRef>
          </c:val>
          <c:extLst>
            <c:ext xmlns:c16="http://schemas.microsoft.com/office/drawing/2014/chart" uri="{C3380CC4-5D6E-409C-BE32-E72D297353CC}">
              <c16:uniqueId val="{00000021-0EE2-3C4A-AE89-2B602FDF24CC}"/>
            </c:ext>
          </c:extLst>
        </c:ser>
        <c:dLbls>
          <c:showLegendKey val="0"/>
          <c:showVal val="0"/>
          <c:showCatName val="1"/>
          <c:showSerName val="0"/>
          <c:showPercent val="1"/>
          <c:showBubbleSize val="0"/>
          <c:showLeaderLines val="1"/>
        </c:dLbls>
        <c:firstSliceAng val="0"/>
        <c:holeSize val="50"/>
      </c:doughnutChart>
      <c:spPr>
        <a:noFill/>
      </c:spPr>
    </c:plotArea>
    <c:plotVisOnly val="1"/>
    <c:dispBlanksAs val="gap"/>
    <c:showDLblsOverMax val="0"/>
    <c:extLst/>
  </c:chart>
  <c:spPr>
    <a:noFill/>
    <a:ln>
      <a:noFill/>
    </a:ln>
  </c:spPr>
  <c:txPr>
    <a:bodyPr/>
    <a:lstStyle/>
    <a:p>
      <a:pPr>
        <a:defRPr sz="1600"/>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1"/>
          <c:order val="0"/>
          <c:dPt>
            <c:idx val="0"/>
            <c:bubble3D val="0"/>
            <c:spPr>
              <a:solidFill>
                <a:srgbClr val="5A1A63">
                  <a:alpha val="50000"/>
                </a:srgbClr>
              </a:solidFill>
            </c:spPr>
            <c:extLst>
              <c:ext xmlns:c16="http://schemas.microsoft.com/office/drawing/2014/chart" uri="{C3380CC4-5D6E-409C-BE32-E72D297353CC}">
                <c16:uniqueId val="{00000001-A661-314E-80DE-2A98CCB3AE66}"/>
              </c:ext>
            </c:extLst>
          </c:dPt>
          <c:dPt>
            <c:idx val="1"/>
            <c:bubble3D val="0"/>
            <c:spPr>
              <a:solidFill>
                <a:srgbClr val="D3001B">
                  <a:alpha val="50000"/>
                </a:srgbClr>
              </a:solidFill>
            </c:spPr>
            <c:extLst>
              <c:ext xmlns:c16="http://schemas.microsoft.com/office/drawing/2014/chart" uri="{C3380CC4-5D6E-409C-BE32-E72D297353CC}">
                <c16:uniqueId val="{00000003-A661-314E-80DE-2A98CCB3AE66}"/>
              </c:ext>
            </c:extLst>
          </c:dPt>
          <c:dPt>
            <c:idx val="2"/>
            <c:bubble3D val="0"/>
            <c:spPr>
              <a:solidFill>
                <a:srgbClr val="FBBF00">
                  <a:alpha val="50000"/>
                </a:srgbClr>
              </a:solidFill>
            </c:spPr>
            <c:extLst>
              <c:ext xmlns:c16="http://schemas.microsoft.com/office/drawing/2014/chart" uri="{C3380CC4-5D6E-409C-BE32-E72D297353CC}">
                <c16:uniqueId val="{00000005-A661-314E-80DE-2A98CCB3AE66}"/>
              </c:ext>
            </c:extLst>
          </c:dPt>
          <c:dPt>
            <c:idx val="3"/>
            <c:bubble3D val="0"/>
            <c:spPr>
              <a:solidFill>
                <a:srgbClr val="FFED00">
                  <a:alpha val="50000"/>
                </a:srgbClr>
              </a:solidFill>
            </c:spPr>
            <c:extLst>
              <c:ext xmlns:c16="http://schemas.microsoft.com/office/drawing/2014/chart" uri="{C3380CC4-5D6E-409C-BE32-E72D297353CC}">
                <c16:uniqueId val="{00000007-A661-314E-80DE-2A98CCB3AE66}"/>
              </c:ext>
            </c:extLst>
          </c:dPt>
          <c:dPt>
            <c:idx val="4"/>
            <c:bubble3D val="0"/>
            <c:spPr>
              <a:solidFill>
                <a:srgbClr val="FBF2CA">
                  <a:alpha val="50000"/>
                </a:srgbClr>
              </a:solidFill>
            </c:spPr>
            <c:extLst>
              <c:ext xmlns:c16="http://schemas.microsoft.com/office/drawing/2014/chart" uri="{C3380CC4-5D6E-409C-BE32-E72D297353CC}">
                <c16:uniqueId val="{00000009-A661-314E-80DE-2A98CCB3AE66}"/>
              </c:ext>
            </c:extLst>
          </c:dPt>
          <c:dPt>
            <c:idx val="5"/>
            <c:bubble3D val="0"/>
            <c:spPr>
              <a:solidFill>
                <a:srgbClr val="78B74A">
                  <a:alpha val="50000"/>
                </a:srgbClr>
              </a:solidFill>
            </c:spPr>
            <c:extLst>
              <c:ext xmlns:c16="http://schemas.microsoft.com/office/drawing/2014/chart" uri="{C3380CC4-5D6E-409C-BE32-E72D297353CC}">
                <c16:uniqueId val="{0000000B-A661-314E-80DE-2A98CCB3AE66}"/>
              </c:ext>
            </c:extLst>
          </c:dPt>
          <c:dPt>
            <c:idx val="6"/>
            <c:bubble3D val="0"/>
            <c:spPr>
              <a:solidFill>
                <a:srgbClr val="D3D4D5">
                  <a:alpha val="50000"/>
                </a:srgbClr>
              </a:solidFill>
            </c:spPr>
            <c:extLst>
              <c:ext xmlns:c16="http://schemas.microsoft.com/office/drawing/2014/chart" uri="{C3380CC4-5D6E-409C-BE32-E72D297353CC}">
                <c16:uniqueId val="{0000000D-A661-314E-80DE-2A98CCB3AE66}"/>
              </c:ext>
            </c:extLst>
          </c:dPt>
          <c:dLbls>
            <c:dLbl>
              <c:idx val="0"/>
              <c:layout>
                <c:manualLayout>
                  <c:x val="-7.137784150784472E-3"/>
                  <c:y val="-1.781293243883556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661-314E-80DE-2A98CCB3AE66}"/>
                </c:ext>
              </c:extLst>
            </c:dLbl>
            <c:dLbl>
              <c:idx val="1"/>
              <c:layout>
                <c:manualLayout>
                  <c:x val="-2.3942061547356508E-5"/>
                  <c:y val="1.3906376967475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661-314E-80DE-2A98CCB3AE66}"/>
                </c:ext>
              </c:extLst>
            </c:dLbl>
            <c:numFmt formatCode="General" sourceLinked="0"/>
            <c:spPr>
              <a:noFill/>
              <a:ln>
                <a:noFill/>
              </a:ln>
              <a:effectLst/>
            </c:spPr>
            <c:txPr>
              <a:bodyPr wrap="square" lIns="38100" tIns="19050" rIns="38100" bIns="19050" anchor="ctr">
                <a:spAutoFit/>
              </a:bodyPr>
              <a:lstStyle/>
              <a:p>
                <a:pPr>
                  <a:defRPr sz="2000" b="0">
                    <a:solidFill>
                      <a:schemeClr val="accent5">
                        <a:lumMod val="50000"/>
                      </a:schemeClr>
                    </a:solidFill>
                    <a:latin typeface="Corbel" panose="020B0503020204020204" pitchFamily="34" charset="0"/>
                  </a:defRPr>
                </a:pPr>
                <a:endParaRPr lang="fr-FR"/>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('bilan LISTE ROUGE OISEAUX N'!$B$7,'bilan LISTE ROUGE OISEAUX N'!$B$8,'bilan LISTE ROUGE OISEAUX N'!$B$10:$B$11,'bilan LISTE ROUGE OISEAUX N'!$B$12:$B$14)</c:f>
              <c:strCache>
                <c:ptCount val="7"/>
                <c:pt idx="0">
                  <c:v>RE</c:v>
                </c:pt>
                <c:pt idx="1">
                  <c:v>CR</c:v>
                </c:pt>
                <c:pt idx="2">
                  <c:v>EN</c:v>
                </c:pt>
                <c:pt idx="3">
                  <c:v>VU</c:v>
                </c:pt>
                <c:pt idx="4">
                  <c:v>NT</c:v>
                </c:pt>
                <c:pt idx="5">
                  <c:v>LC</c:v>
                </c:pt>
                <c:pt idx="6">
                  <c:v>DD</c:v>
                </c:pt>
              </c:strCache>
            </c:strRef>
          </c:cat>
          <c:val>
            <c:numRef>
              <c:f>('bilan LISTE ROUGE OISEAUX N'!$D$7,'bilan LISTE ROUGE OISEAUX N'!$D$8,'bilan LISTE ROUGE OISEAUX N'!$D$10:$D$11,'bilan LISTE ROUGE OISEAUX N'!$D$12:$D$14)</c:f>
              <c:numCache>
                <c:formatCode>General</c:formatCode>
                <c:ptCount val="7"/>
                <c:pt idx="0">
                  <c:v>14</c:v>
                </c:pt>
                <c:pt idx="1">
                  <c:v>30</c:v>
                </c:pt>
                <c:pt idx="2">
                  <c:v>30</c:v>
                </c:pt>
                <c:pt idx="3">
                  <c:v>32</c:v>
                </c:pt>
                <c:pt idx="4">
                  <c:v>32</c:v>
                </c:pt>
                <c:pt idx="5">
                  <c:v>59</c:v>
                </c:pt>
                <c:pt idx="6">
                  <c:v>2</c:v>
                </c:pt>
              </c:numCache>
            </c:numRef>
          </c:val>
          <c:extLst>
            <c:ext xmlns:c16="http://schemas.microsoft.com/office/drawing/2014/chart" uri="{C3380CC4-5D6E-409C-BE32-E72D297353CC}">
              <c16:uniqueId val="{00000010-A661-314E-80DE-2A98CCB3AE66}"/>
            </c:ext>
          </c:extLst>
        </c:ser>
        <c:ser>
          <c:idx val="0"/>
          <c:order val="1"/>
          <c:dPt>
            <c:idx val="0"/>
            <c:bubble3D val="0"/>
            <c:spPr>
              <a:solidFill>
                <a:srgbClr val="5A1A63"/>
              </a:solidFill>
            </c:spPr>
            <c:extLst>
              <c:ext xmlns:c16="http://schemas.microsoft.com/office/drawing/2014/chart" uri="{C3380CC4-5D6E-409C-BE32-E72D297353CC}">
                <c16:uniqueId val="{00000012-A661-314E-80DE-2A98CCB3AE66}"/>
              </c:ext>
            </c:extLst>
          </c:dPt>
          <c:dPt>
            <c:idx val="1"/>
            <c:bubble3D val="0"/>
            <c:spPr>
              <a:solidFill>
                <a:srgbClr val="D3001B"/>
              </a:solidFill>
            </c:spPr>
            <c:extLst>
              <c:ext xmlns:c16="http://schemas.microsoft.com/office/drawing/2014/chart" uri="{C3380CC4-5D6E-409C-BE32-E72D297353CC}">
                <c16:uniqueId val="{00000014-A661-314E-80DE-2A98CCB3AE66}"/>
              </c:ext>
            </c:extLst>
          </c:dPt>
          <c:dPt>
            <c:idx val="2"/>
            <c:bubble3D val="0"/>
            <c:spPr>
              <a:solidFill>
                <a:srgbClr val="FBBF00"/>
              </a:solidFill>
            </c:spPr>
            <c:extLst>
              <c:ext xmlns:c16="http://schemas.microsoft.com/office/drawing/2014/chart" uri="{C3380CC4-5D6E-409C-BE32-E72D297353CC}">
                <c16:uniqueId val="{00000016-A661-314E-80DE-2A98CCB3AE66}"/>
              </c:ext>
            </c:extLst>
          </c:dPt>
          <c:dPt>
            <c:idx val="3"/>
            <c:bubble3D val="0"/>
            <c:spPr>
              <a:solidFill>
                <a:srgbClr val="FFED00"/>
              </a:solidFill>
            </c:spPr>
            <c:extLst>
              <c:ext xmlns:c16="http://schemas.microsoft.com/office/drawing/2014/chart" uri="{C3380CC4-5D6E-409C-BE32-E72D297353CC}">
                <c16:uniqueId val="{00000018-A661-314E-80DE-2A98CCB3AE66}"/>
              </c:ext>
            </c:extLst>
          </c:dPt>
          <c:dPt>
            <c:idx val="4"/>
            <c:bubble3D val="0"/>
            <c:spPr>
              <a:solidFill>
                <a:srgbClr val="FBF2CA"/>
              </a:solidFill>
            </c:spPr>
            <c:extLst>
              <c:ext xmlns:c16="http://schemas.microsoft.com/office/drawing/2014/chart" uri="{C3380CC4-5D6E-409C-BE32-E72D297353CC}">
                <c16:uniqueId val="{0000001A-A661-314E-80DE-2A98CCB3AE66}"/>
              </c:ext>
            </c:extLst>
          </c:dPt>
          <c:dPt>
            <c:idx val="5"/>
            <c:bubble3D val="0"/>
            <c:spPr>
              <a:solidFill>
                <a:srgbClr val="78B74A"/>
              </a:solidFill>
            </c:spPr>
            <c:extLst>
              <c:ext xmlns:c16="http://schemas.microsoft.com/office/drawing/2014/chart" uri="{C3380CC4-5D6E-409C-BE32-E72D297353CC}">
                <c16:uniqueId val="{0000001C-A661-314E-80DE-2A98CCB3AE66}"/>
              </c:ext>
            </c:extLst>
          </c:dPt>
          <c:dPt>
            <c:idx val="6"/>
            <c:bubble3D val="0"/>
            <c:spPr>
              <a:solidFill>
                <a:srgbClr val="D3D4D5"/>
              </a:solidFill>
            </c:spPr>
            <c:extLst>
              <c:ext xmlns:c16="http://schemas.microsoft.com/office/drawing/2014/chart" uri="{C3380CC4-5D6E-409C-BE32-E72D297353CC}">
                <c16:uniqueId val="{0000001E-A661-314E-80DE-2A98CCB3AE66}"/>
              </c:ext>
            </c:extLst>
          </c:dPt>
          <c:dLbls>
            <c:dLbl>
              <c:idx val="0"/>
              <c:layout>
                <c:manualLayout>
                  <c:x val="-8.7238576277666028E-17"/>
                  <c:y val="-2.4772113158170453E-3"/>
                </c:manualLayout>
              </c:layout>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661-314E-80DE-2A98CCB3AE66}"/>
                </c:ext>
              </c:extLst>
            </c:dLbl>
            <c:dLbl>
              <c:idx val="1"/>
              <c:layout>
                <c:manualLayout>
                  <c:x val="-1.4085603647971707E-3"/>
                  <c:y val="-2.4884788722375922E-17"/>
                </c:manualLayout>
              </c:layout>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661-314E-80DE-2A98CCB3AE66}"/>
                </c:ext>
              </c:extLst>
            </c:dLbl>
            <c:dLbl>
              <c:idx val="4"/>
              <c:spPr>
                <a:noFill/>
                <a:ln>
                  <a:noFill/>
                </a:ln>
                <a:effectLst/>
              </c:spPr>
              <c:txPr>
                <a:bodyPr wrap="square" lIns="38100" tIns="19050" rIns="38100" bIns="19050" anchor="ctr">
                  <a:spAutoFit/>
                </a:bodyPr>
                <a:lstStyle/>
                <a:p>
                  <a:pPr>
                    <a:defRPr sz="1600" b="1">
                      <a:solidFill>
                        <a:schemeClr val="tx1"/>
                      </a:solidFill>
                      <a:latin typeface="Corbel" panose="020B0503020204020204" pitchFamily="34" charset="0"/>
                    </a:defRPr>
                  </a:pPr>
                  <a:endParaRPr lang="fr-FR"/>
                </a:p>
              </c:txPr>
              <c:showLegendKey val="0"/>
              <c:showVal val="0"/>
              <c:showCatName val="1"/>
              <c:showSerName val="0"/>
              <c:showPercent val="0"/>
              <c:showBubbleSize val="0"/>
              <c:extLst>
                <c:ext xmlns:c16="http://schemas.microsoft.com/office/drawing/2014/chart" uri="{C3380CC4-5D6E-409C-BE32-E72D297353CC}">
                  <c16:uniqueId val="{0000001A-A661-314E-80DE-2A98CCB3AE66}"/>
                </c:ext>
              </c:extLst>
            </c:dLbl>
            <c:spPr>
              <a:noFill/>
              <a:ln>
                <a:noFill/>
              </a:ln>
              <a:effectLst/>
            </c:spPr>
            <c:txPr>
              <a:bodyPr wrap="square" lIns="38100" tIns="19050" rIns="38100" bIns="19050" anchor="ctr">
                <a:spAutoFit/>
              </a:bodyPr>
              <a:lstStyle/>
              <a:p>
                <a:pPr>
                  <a:defRPr sz="1600" b="1">
                    <a:solidFill>
                      <a:srgbClr val="FFFFFF"/>
                    </a:solidFill>
                    <a:latin typeface="Corbel" panose="020B0503020204020204" pitchFamily="34" charset="0"/>
                  </a:defRPr>
                </a:pPr>
                <a:endParaRPr lang="fr-FR"/>
              </a:p>
            </c:txPr>
            <c:showLegendKey val="0"/>
            <c:showVal val="0"/>
            <c:showCatName val="1"/>
            <c:showSerName val="0"/>
            <c:showPercent val="0"/>
            <c:showBubbleSize val="0"/>
            <c:showLeaderLines val="1"/>
            <c:extLst>
              <c:ext xmlns:c15="http://schemas.microsoft.com/office/drawing/2012/chart" uri="{CE6537A1-D6FC-4f65-9D91-7224C49458BB}">
                <c15:layout/>
              </c:ext>
            </c:extLst>
          </c:dLbls>
          <c:cat>
            <c:strRef>
              <c:f>('bilan LISTE ROUGE OISEAUX N'!$B$7,'bilan LISTE ROUGE OISEAUX N'!$B$8,'bilan LISTE ROUGE OISEAUX N'!$B$10:$B$11,'bilan LISTE ROUGE OISEAUX N'!$B$12:$B$14)</c:f>
              <c:strCache>
                <c:ptCount val="7"/>
                <c:pt idx="0">
                  <c:v>RE</c:v>
                </c:pt>
                <c:pt idx="1">
                  <c:v>CR</c:v>
                </c:pt>
                <c:pt idx="2">
                  <c:v>EN</c:v>
                </c:pt>
                <c:pt idx="3">
                  <c:v>VU</c:v>
                </c:pt>
                <c:pt idx="4">
                  <c:v>NT</c:v>
                </c:pt>
                <c:pt idx="5">
                  <c:v>LC</c:v>
                </c:pt>
                <c:pt idx="6">
                  <c:v>DD</c:v>
                </c:pt>
              </c:strCache>
            </c:strRef>
          </c:cat>
          <c:val>
            <c:numRef>
              <c:f>('bilan LISTE ROUGE OISEAUX N'!$D$7,'bilan LISTE ROUGE OISEAUX N'!$D$8,'bilan LISTE ROUGE OISEAUX N'!$D$10:$D$11,'bilan LISTE ROUGE OISEAUX N'!$D$12:$D$14)</c:f>
              <c:numCache>
                <c:formatCode>General</c:formatCode>
                <c:ptCount val="7"/>
                <c:pt idx="0">
                  <c:v>14</c:v>
                </c:pt>
                <c:pt idx="1">
                  <c:v>30</c:v>
                </c:pt>
                <c:pt idx="2">
                  <c:v>30</c:v>
                </c:pt>
                <c:pt idx="3">
                  <c:v>32</c:v>
                </c:pt>
                <c:pt idx="4">
                  <c:v>32</c:v>
                </c:pt>
                <c:pt idx="5">
                  <c:v>59</c:v>
                </c:pt>
                <c:pt idx="6">
                  <c:v>2</c:v>
                </c:pt>
              </c:numCache>
            </c:numRef>
          </c:val>
          <c:extLst>
            <c:ext xmlns:c16="http://schemas.microsoft.com/office/drawing/2014/chart" uri="{C3380CC4-5D6E-409C-BE32-E72D297353CC}">
              <c16:uniqueId val="{00000021-A661-314E-80DE-2A98CCB3AE66}"/>
            </c:ext>
          </c:extLst>
        </c:ser>
        <c:dLbls>
          <c:showLegendKey val="0"/>
          <c:showVal val="0"/>
          <c:showCatName val="1"/>
          <c:showSerName val="0"/>
          <c:showPercent val="1"/>
          <c:showBubbleSize val="0"/>
          <c:showLeaderLines val="1"/>
        </c:dLbls>
        <c:firstSliceAng val="0"/>
        <c:holeSize val="50"/>
      </c:doughnutChart>
      <c:spPr>
        <a:noFill/>
      </c:spPr>
    </c:plotArea>
    <c:plotVisOnly val="1"/>
    <c:dispBlanksAs val="gap"/>
    <c:showDLblsOverMax val="0"/>
    <c:extLst/>
  </c:chart>
  <c:spPr>
    <a:noFill/>
    <a:ln>
      <a:noFill/>
    </a:ln>
  </c:spPr>
  <c:txPr>
    <a:bodyPr/>
    <a:lstStyle/>
    <a:p>
      <a:pPr>
        <a:defRPr sz="1600"/>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jp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emf"/><Relationship Id="rId1"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2</xdr:col>
      <xdr:colOff>3768962</xdr:colOff>
      <xdr:row>6</xdr:row>
      <xdr:rowOff>313611</xdr:rowOff>
    </xdr:from>
    <xdr:to>
      <xdr:col>2</xdr:col>
      <xdr:colOff>5568962</xdr:colOff>
      <xdr:row>6</xdr:row>
      <xdr:rowOff>2628600</xdr:rowOff>
    </xdr:to>
    <xdr:pic>
      <xdr:nvPicPr>
        <xdr:cNvPr id="2" name="Image 1" descr="DREAL Grand Est">
          <a:extLst>
            <a:ext uri="{FF2B5EF4-FFF2-40B4-BE49-F238E27FC236}">
              <a16:creationId xmlns:a16="http://schemas.microsoft.com/office/drawing/2014/main" id="{0A90A7C5-896D-7E4E-BBFB-A2AF80460C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21662" y="8187611"/>
          <a:ext cx="1800000" cy="2314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3419762</xdr:colOff>
      <xdr:row>3</xdr:row>
      <xdr:rowOff>526408</xdr:rowOff>
    </xdr:from>
    <xdr:to>
      <xdr:col>2</xdr:col>
      <xdr:colOff>5918162</xdr:colOff>
      <xdr:row>3</xdr:row>
      <xdr:rowOff>1966662</xdr:rowOff>
    </xdr:to>
    <xdr:pic>
      <xdr:nvPicPr>
        <xdr:cNvPr id="4" name="Image 3">
          <a:extLst>
            <a:ext uri="{FF2B5EF4-FFF2-40B4-BE49-F238E27FC236}">
              <a16:creationId xmlns:a16="http://schemas.microsoft.com/office/drawing/2014/main" id="{750C21C4-E1DE-D048-B71F-FFA1834DBEDC}"/>
            </a:ext>
          </a:extLst>
        </xdr:cNvPr>
        <xdr:cNvPicPr>
          <a:picLocks noChangeAspect="1"/>
        </xdr:cNvPicPr>
      </xdr:nvPicPr>
      <xdr:blipFill>
        <a:blip xmlns:r="http://schemas.openxmlformats.org/officeDocument/2006/relationships" r:embed="rId2"/>
        <a:stretch>
          <a:fillRect/>
        </a:stretch>
      </xdr:blipFill>
      <xdr:spPr>
        <a:xfrm>
          <a:off x="5972462" y="2050408"/>
          <a:ext cx="2498400" cy="1440254"/>
        </a:xfrm>
        <a:prstGeom prst="rect">
          <a:avLst/>
        </a:prstGeom>
        <a:ln>
          <a:solidFill>
            <a:schemeClr val="tx1">
              <a:lumMod val="50000"/>
              <a:lumOff val="50000"/>
            </a:schemeClr>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8</xdr:col>
      <xdr:colOff>514598</xdr:colOff>
      <xdr:row>2</xdr:row>
      <xdr:rowOff>31526</xdr:rowOff>
    </xdr:from>
    <xdr:to>
      <xdr:col>8</xdr:col>
      <xdr:colOff>5852389</xdr:colOff>
      <xdr:row>16</xdr:row>
      <xdr:rowOff>137637</xdr:rowOff>
    </xdr:to>
    <xdr:graphicFrame macro="">
      <xdr:nvGraphicFramePr>
        <xdr:cNvPr id="2" name="Graphique 1">
          <a:extLst>
            <a:ext uri="{FF2B5EF4-FFF2-40B4-BE49-F238E27FC236}">
              <a16:creationId xmlns:a16="http://schemas.microsoft.com/office/drawing/2014/main" id="{1AA6AAF6-B6FA-DE44-B2ED-8AAA5732951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8</xdr:col>
      <xdr:colOff>514598</xdr:colOff>
      <xdr:row>14</xdr:row>
      <xdr:rowOff>76200</xdr:rowOff>
    </xdr:from>
    <xdr:to>
      <xdr:col>8</xdr:col>
      <xdr:colOff>5852389</xdr:colOff>
      <xdr:row>23</xdr:row>
      <xdr:rowOff>2214311</xdr:rowOff>
    </xdr:to>
    <xdr:graphicFrame macro="">
      <xdr:nvGraphicFramePr>
        <xdr:cNvPr id="3" name="Graphique 2">
          <a:extLst>
            <a:ext uri="{FF2B5EF4-FFF2-40B4-BE49-F238E27FC236}">
              <a16:creationId xmlns:a16="http://schemas.microsoft.com/office/drawing/2014/main" id="{05B80E02-DB8E-3440-B682-97B650BAF12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181200</xdr:colOff>
      <xdr:row>15</xdr:row>
      <xdr:rowOff>71552</xdr:rowOff>
    </xdr:from>
    <xdr:to>
      <xdr:col>2</xdr:col>
      <xdr:colOff>729840</xdr:colOff>
      <xdr:row>15</xdr:row>
      <xdr:rowOff>620192</xdr:rowOff>
    </xdr:to>
    <xdr:pic>
      <xdr:nvPicPr>
        <xdr:cNvPr id="2" name="DD.gif" descr="movie::file://localhost/Volumes/Connexion%20Raynald_rayny/odonat_partage/2-PROJETS_ODONAT/4-Listes_Rouges/LISTES_ROUGES_GRANDEST_2020-2024/1-TRANSVERSAL%202019-2024/102%20-%20Maquettes/Pictos%20UICN/DD.gif">
          <a:extLst>
            <a:ext uri="{FF2B5EF4-FFF2-40B4-BE49-F238E27FC236}">
              <a16:creationId xmlns:a16="http://schemas.microsoft.com/office/drawing/2014/main" id="{A04EA2D1-80B5-184C-82C8-EB3F75CE9B4E}"/>
            </a:ext>
          </a:extLst>
        </xdr:cNvPr>
        <xdr:cNvPicPr/>
      </xdr:nvPicPr>
      <xdr:blipFill>
        <a:blip xmlns:r="http://schemas.openxmlformats.org/officeDocument/2006/relationships" r:embed="rId1"/>
        <a:stretch>
          <a:fillRect/>
        </a:stretch>
      </xdr:blipFill>
      <xdr:spPr>
        <a:xfrm>
          <a:off x="1298800" y="12339752"/>
          <a:ext cx="548640" cy="548640"/>
        </a:xfrm>
        <a:prstGeom prst="rect">
          <a:avLst/>
        </a:prstGeom>
      </xdr:spPr>
    </xdr:pic>
    <xdr:clientData/>
  </xdr:twoCellAnchor>
  <xdr:twoCellAnchor editAs="oneCell">
    <xdr:from>
      <xdr:col>2</xdr:col>
      <xdr:colOff>181200</xdr:colOff>
      <xdr:row>11</xdr:row>
      <xdr:rowOff>76508</xdr:rowOff>
    </xdr:from>
    <xdr:to>
      <xdr:col>2</xdr:col>
      <xdr:colOff>729840</xdr:colOff>
      <xdr:row>11</xdr:row>
      <xdr:rowOff>625148</xdr:rowOff>
    </xdr:to>
    <xdr:pic>
      <xdr:nvPicPr>
        <xdr:cNvPr id="3" name="EN.gif" descr="movie::file://localhost/Volumes/Connexion%20Raynald_rayny/odonat_partage/2-PROJETS_ODONAT/4-Listes_Rouges/LISTES_ROUGES_GRANDEST_2020-2024/1-TRANSVERSAL%202019-2024/102%20-%20Maquettes/Pictos%20UICN/EN.gif">
          <a:extLst>
            <a:ext uri="{FF2B5EF4-FFF2-40B4-BE49-F238E27FC236}">
              <a16:creationId xmlns:a16="http://schemas.microsoft.com/office/drawing/2014/main" id="{A4677F43-DDCB-9842-99E6-681C30A13691}"/>
            </a:ext>
          </a:extLst>
        </xdr:cNvPr>
        <xdr:cNvPicPr/>
      </xdr:nvPicPr>
      <xdr:blipFill>
        <a:blip xmlns:r="http://schemas.openxmlformats.org/officeDocument/2006/relationships" r:embed="rId2"/>
        <a:stretch>
          <a:fillRect/>
        </a:stretch>
      </xdr:blipFill>
      <xdr:spPr>
        <a:xfrm>
          <a:off x="1298800" y="8839508"/>
          <a:ext cx="548640" cy="548640"/>
        </a:xfrm>
        <a:prstGeom prst="rect">
          <a:avLst/>
        </a:prstGeom>
      </xdr:spPr>
    </xdr:pic>
    <xdr:clientData/>
  </xdr:twoCellAnchor>
  <xdr:twoCellAnchor editAs="oneCell">
    <xdr:from>
      <xdr:col>2</xdr:col>
      <xdr:colOff>181200</xdr:colOff>
      <xdr:row>14</xdr:row>
      <xdr:rowOff>86420</xdr:rowOff>
    </xdr:from>
    <xdr:to>
      <xdr:col>2</xdr:col>
      <xdr:colOff>729840</xdr:colOff>
      <xdr:row>14</xdr:row>
      <xdr:rowOff>635060</xdr:rowOff>
    </xdr:to>
    <xdr:pic>
      <xdr:nvPicPr>
        <xdr:cNvPr id="4" name="LC.gif" descr="movie::file://localhost/Volumes/Connexion%20Raynald_rayny/odonat_partage/2-PROJETS_ODONAT/4-Listes_Rouges/LISTES_ROUGES_GRANDEST_2020-2024/1-TRANSVERSAL%202019-2024/102%20-%20Maquettes/Pictos%20UICN/LC.gif">
          <a:extLst>
            <a:ext uri="{FF2B5EF4-FFF2-40B4-BE49-F238E27FC236}">
              <a16:creationId xmlns:a16="http://schemas.microsoft.com/office/drawing/2014/main" id="{B6CE5611-2165-3747-8229-17C0296EFDB4}"/>
            </a:ext>
          </a:extLst>
        </xdr:cNvPr>
        <xdr:cNvPicPr/>
      </xdr:nvPicPr>
      <xdr:blipFill>
        <a:blip xmlns:r="http://schemas.openxmlformats.org/officeDocument/2006/relationships" r:embed="rId3"/>
        <a:stretch>
          <a:fillRect/>
        </a:stretch>
      </xdr:blipFill>
      <xdr:spPr>
        <a:xfrm>
          <a:off x="1298800" y="11478320"/>
          <a:ext cx="548640" cy="548640"/>
        </a:xfrm>
        <a:prstGeom prst="rect">
          <a:avLst/>
        </a:prstGeom>
      </xdr:spPr>
    </xdr:pic>
    <xdr:clientData/>
  </xdr:twoCellAnchor>
  <xdr:twoCellAnchor editAs="oneCell">
    <xdr:from>
      <xdr:col>2</xdr:col>
      <xdr:colOff>181200</xdr:colOff>
      <xdr:row>13</xdr:row>
      <xdr:rowOff>94164</xdr:rowOff>
    </xdr:from>
    <xdr:to>
      <xdr:col>2</xdr:col>
      <xdr:colOff>729840</xdr:colOff>
      <xdr:row>13</xdr:row>
      <xdr:rowOff>642804</xdr:rowOff>
    </xdr:to>
    <xdr:pic>
      <xdr:nvPicPr>
        <xdr:cNvPr id="5" name="NT.gif" descr="movie::file://localhost/Volumes/Connexion%20Raynald_rayny/odonat_partage/2-PROJETS_ODONAT/4-Listes_Rouges/LISTES_ROUGES_GRANDEST_2020-2024/1-TRANSVERSAL%202019-2024/102%20-%20Maquettes/Pictos%20UICN/NT.gif">
          <a:extLst>
            <a:ext uri="{FF2B5EF4-FFF2-40B4-BE49-F238E27FC236}">
              <a16:creationId xmlns:a16="http://schemas.microsoft.com/office/drawing/2014/main" id="{D92F49B5-2235-2946-82E0-E8FF937681D3}"/>
            </a:ext>
          </a:extLst>
        </xdr:cNvPr>
        <xdr:cNvPicPr/>
      </xdr:nvPicPr>
      <xdr:blipFill>
        <a:blip xmlns:r="http://schemas.openxmlformats.org/officeDocument/2006/relationships" r:embed="rId4"/>
        <a:stretch>
          <a:fillRect/>
        </a:stretch>
      </xdr:blipFill>
      <xdr:spPr>
        <a:xfrm>
          <a:off x="1298800" y="10609764"/>
          <a:ext cx="548640" cy="548640"/>
        </a:xfrm>
        <a:prstGeom prst="rect">
          <a:avLst/>
        </a:prstGeom>
      </xdr:spPr>
    </xdr:pic>
    <xdr:clientData/>
  </xdr:twoCellAnchor>
  <xdr:twoCellAnchor editAs="oneCell">
    <xdr:from>
      <xdr:col>2</xdr:col>
      <xdr:colOff>181200</xdr:colOff>
      <xdr:row>12</xdr:row>
      <xdr:rowOff>74340</xdr:rowOff>
    </xdr:from>
    <xdr:to>
      <xdr:col>2</xdr:col>
      <xdr:colOff>729840</xdr:colOff>
      <xdr:row>12</xdr:row>
      <xdr:rowOff>622980</xdr:rowOff>
    </xdr:to>
    <xdr:pic>
      <xdr:nvPicPr>
        <xdr:cNvPr id="6" name="VU.gif" descr="movie::file://localhost/Volumes/Connexion%20Raynald_rayny/odonat_partage/2-PROJETS_ODONAT/4-Listes_Rouges/LISTES_ROUGES_GRANDEST_2020-2024/1-TRANSVERSAL%202019-2024/102%20-%20Maquettes/Pictos%20UICN/VU.gif">
          <a:extLst>
            <a:ext uri="{FF2B5EF4-FFF2-40B4-BE49-F238E27FC236}">
              <a16:creationId xmlns:a16="http://schemas.microsoft.com/office/drawing/2014/main" id="{2A85BA89-83D5-BA49-82E7-5413132CE7AB}"/>
            </a:ext>
          </a:extLst>
        </xdr:cNvPr>
        <xdr:cNvPicPr/>
      </xdr:nvPicPr>
      <xdr:blipFill>
        <a:blip xmlns:r="http://schemas.openxmlformats.org/officeDocument/2006/relationships" r:embed="rId5"/>
        <a:stretch>
          <a:fillRect/>
        </a:stretch>
      </xdr:blipFill>
      <xdr:spPr>
        <a:xfrm>
          <a:off x="1298800" y="9713640"/>
          <a:ext cx="548640" cy="548640"/>
        </a:xfrm>
        <a:prstGeom prst="rect">
          <a:avLst/>
        </a:prstGeom>
      </xdr:spPr>
    </xdr:pic>
    <xdr:clientData/>
  </xdr:twoCellAnchor>
  <xdr:twoCellAnchor editAs="oneCell">
    <xdr:from>
      <xdr:col>2</xdr:col>
      <xdr:colOff>181200</xdr:colOff>
      <xdr:row>8</xdr:row>
      <xdr:rowOff>70932</xdr:rowOff>
    </xdr:from>
    <xdr:to>
      <xdr:col>2</xdr:col>
      <xdr:colOff>729840</xdr:colOff>
      <xdr:row>8</xdr:row>
      <xdr:rowOff>619572</xdr:rowOff>
    </xdr:to>
    <xdr:pic>
      <xdr:nvPicPr>
        <xdr:cNvPr id="7" name="RE.gif" descr="movie::file://localhost/Volumes/Connexion%20Raynald_rayny/odonat_partage/2-PROJETS_ODONAT/4-Listes_Rouges/LISTES_ROUGES_GRANDEST_2020-2024/1-TRANSVERSAL%202019-2024/102%20-%20Maquettes/Pictos%20UICN/RE.gif">
          <a:extLst>
            <a:ext uri="{FF2B5EF4-FFF2-40B4-BE49-F238E27FC236}">
              <a16:creationId xmlns:a16="http://schemas.microsoft.com/office/drawing/2014/main" id="{4F9FF90C-550D-AF43-9B4A-FFCF6CE321C0}"/>
            </a:ext>
          </a:extLst>
        </xdr:cNvPr>
        <xdr:cNvPicPr/>
      </xdr:nvPicPr>
      <xdr:blipFill>
        <a:blip xmlns:r="http://schemas.openxmlformats.org/officeDocument/2006/relationships" r:embed="rId6"/>
        <a:stretch>
          <a:fillRect/>
        </a:stretch>
      </xdr:blipFill>
      <xdr:spPr>
        <a:xfrm>
          <a:off x="1298800" y="6205032"/>
          <a:ext cx="548640" cy="548640"/>
        </a:xfrm>
        <a:prstGeom prst="rect">
          <a:avLst/>
        </a:prstGeom>
      </xdr:spPr>
    </xdr:pic>
    <xdr:clientData/>
  </xdr:twoCellAnchor>
  <xdr:twoCellAnchor editAs="oneCell">
    <xdr:from>
      <xdr:col>2</xdr:col>
      <xdr:colOff>181200</xdr:colOff>
      <xdr:row>9</xdr:row>
      <xdr:rowOff>620423</xdr:rowOff>
    </xdr:from>
    <xdr:to>
      <xdr:col>2</xdr:col>
      <xdr:colOff>729840</xdr:colOff>
      <xdr:row>10</xdr:row>
      <xdr:rowOff>290218</xdr:rowOff>
    </xdr:to>
    <xdr:pic>
      <xdr:nvPicPr>
        <xdr:cNvPr id="8" name="CR.gif" descr="movie::file://localhost/Users/rayny/Downloads/LRR%2007%2010%202020/Pictos%20UICN/CR.gif">
          <a:extLst>
            <a:ext uri="{FF2B5EF4-FFF2-40B4-BE49-F238E27FC236}">
              <a16:creationId xmlns:a16="http://schemas.microsoft.com/office/drawing/2014/main" id="{3E86D179-4E3D-4642-9148-CBF7B1DF4525}"/>
            </a:ext>
          </a:extLst>
        </xdr:cNvPr>
        <xdr:cNvPicPr/>
      </xdr:nvPicPr>
      <xdr:blipFill>
        <a:blip xmlns:r="http://schemas.openxmlformats.org/officeDocument/2006/relationships" r:embed="rId7"/>
        <a:stretch>
          <a:fillRect/>
        </a:stretch>
      </xdr:blipFill>
      <xdr:spPr>
        <a:xfrm>
          <a:off x="1298800" y="7630823"/>
          <a:ext cx="548640" cy="546095"/>
        </a:xfrm>
        <a:prstGeom prst="rect">
          <a:avLst/>
        </a:prstGeom>
      </xdr:spPr>
    </xdr:pic>
    <xdr:clientData/>
  </xdr:twoCellAnchor>
  <xdr:twoCellAnchor editAs="oneCell">
    <xdr:from>
      <xdr:col>2</xdr:col>
      <xdr:colOff>182470</xdr:colOff>
      <xdr:row>16</xdr:row>
      <xdr:rowOff>159833</xdr:rowOff>
    </xdr:from>
    <xdr:to>
      <xdr:col>2</xdr:col>
      <xdr:colOff>728570</xdr:colOff>
      <xdr:row>16</xdr:row>
      <xdr:rowOff>705933</xdr:rowOff>
    </xdr:to>
    <xdr:pic>
      <xdr:nvPicPr>
        <xdr:cNvPr id="9" name="NA.gif" descr="movie::file://localhost/Volumes/Connexion%20Raynald_rayny/odonat_partage/2-PROJETS_ODONAT/4-Listes_Rouges/LISTES_ROUGES_GRANDEST_2020-2024/1-TRANSVERSAL%202019-2024/102%20-%20Maquettes/Pictos%20UICN/NA.gif">
          <a:extLst>
            <a:ext uri="{FF2B5EF4-FFF2-40B4-BE49-F238E27FC236}">
              <a16:creationId xmlns:a16="http://schemas.microsoft.com/office/drawing/2014/main" id="{4425BF2F-6FA1-D54A-A0B6-B8B4F9422332}"/>
            </a:ext>
          </a:extLst>
        </xdr:cNvPr>
        <xdr:cNvPicPr/>
      </xdr:nvPicPr>
      <xdr:blipFill>
        <a:blip xmlns:r="http://schemas.openxmlformats.org/officeDocument/2006/relationships" r:embed="rId8"/>
        <a:stretch>
          <a:fillRect/>
        </a:stretch>
      </xdr:blipFill>
      <xdr:spPr>
        <a:xfrm>
          <a:off x="1300070" y="13304333"/>
          <a:ext cx="546100" cy="546100"/>
        </a:xfrm>
        <a:prstGeom prst="rect">
          <a:avLst/>
        </a:prstGeom>
      </xdr:spPr>
    </xdr:pic>
    <xdr:clientData/>
  </xdr:twoCellAnchor>
  <xdr:twoCellAnchor editAs="oneCell">
    <xdr:from>
      <xdr:col>2</xdr:col>
      <xdr:colOff>176120</xdr:colOff>
      <xdr:row>21</xdr:row>
      <xdr:rowOff>157166</xdr:rowOff>
    </xdr:from>
    <xdr:to>
      <xdr:col>2</xdr:col>
      <xdr:colOff>734920</xdr:colOff>
      <xdr:row>21</xdr:row>
      <xdr:rowOff>707162</xdr:rowOff>
    </xdr:to>
    <xdr:pic>
      <xdr:nvPicPr>
        <xdr:cNvPr id="10" name="NE.gif" descr="movie::file://localhost/Volumes/Connexion%20Raynald_rayny/odonat_partage/2-PROJETS_ODONAT/4-Listes_Rouges/LISTES_ROUGES_GRANDEST_2020-2024/1-TRANSVERSAL%202019-2024/102%20-%20Maquettes/Pictos%20UICN/NE.gif">
          <a:extLst>
            <a:ext uri="{FF2B5EF4-FFF2-40B4-BE49-F238E27FC236}">
              <a16:creationId xmlns:a16="http://schemas.microsoft.com/office/drawing/2014/main" id="{81B3625C-71E7-C94A-B888-2DADE13C72E6}"/>
            </a:ext>
          </a:extLst>
        </xdr:cNvPr>
        <xdr:cNvPicPr/>
      </xdr:nvPicPr>
      <xdr:blipFill>
        <a:blip xmlns:r="http://schemas.openxmlformats.org/officeDocument/2006/relationships" r:embed="rId9"/>
        <a:stretch>
          <a:fillRect/>
        </a:stretch>
      </xdr:blipFill>
      <xdr:spPr>
        <a:xfrm>
          <a:off x="1293720" y="17683166"/>
          <a:ext cx="558800" cy="549996"/>
        </a:xfrm>
        <a:prstGeom prst="rect">
          <a:avLst/>
        </a:prstGeom>
        <a:ln>
          <a:solidFill>
            <a:schemeClr val="tx1"/>
          </a:solidFill>
        </a:ln>
      </xdr:spPr>
    </xdr:pic>
    <xdr:clientData/>
  </xdr:twoCellAnchor>
  <xdr:oneCellAnchor>
    <xdr:from>
      <xdr:col>2</xdr:col>
      <xdr:colOff>182470</xdr:colOff>
      <xdr:row>24</xdr:row>
      <xdr:rowOff>83633</xdr:rowOff>
    </xdr:from>
    <xdr:ext cx="546100" cy="546100"/>
    <xdr:pic>
      <xdr:nvPicPr>
        <xdr:cNvPr id="11" name="NA.gif" descr="movie::file://localhost/Volumes/Connexion%20Raynald_rayny/odonat_partage/2-PROJETS_ODONAT/4-Listes_Rouges/LISTES_ROUGES_GRANDEST_2020-2024/1-TRANSVERSAL%202019-2024/102%20-%20Maquettes/Pictos%20UICN/NA.gif">
          <a:extLst>
            <a:ext uri="{FF2B5EF4-FFF2-40B4-BE49-F238E27FC236}">
              <a16:creationId xmlns:a16="http://schemas.microsoft.com/office/drawing/2014/main" id="{325519EE-C812-0A46-A09C-66D75C9E76C4}"/>
            </a:ext>
          </a:extLst>
        </xdr:cNvPr>
        <xdr:cNvPicPr/>
      </xdr:nvPicPr>
      <xdr:blipFill>
        <a:blip xmlns:r="http://schemas.openxmlformats.org/officeDocument/2006/relationships" r:embed="rId8"/>
        <a:stretch>
          <a:fillRect/>
        </a:stretch>
      </xdr:blipFill>
      <xdr:spPr>
        <a:xfrm>
          <a:off x="1300070" y="20238533"/>
          <a:ext cx="546100" cy="546100"/>
        </a:xfrm>
        <a:prstGeom prst="rect">
          <a:avLst/>
        </a:prstGeom>
      </xdr:spPr>
    </xdr:pic>
    <xdr:clientData/>
  </xdr:oneCellAnchor>
  <xdr:twoCellAnchor editAs="oneCell">
    <xdr:from>
      <xdr:col>2</xdr:col>
      <xdr:colOff>88900</xdr:colOff>
      <xdr:row>27</xdr:row>
      <xdr:rowOff>393700</xdr:rowOff>
    </xdr:from>
    <xdr:to>
      <xdr:col>7</xdr:col>
      <xdr:colOff>533400</xdr:colOff>
      <xdr:row>41</xdr:row>
      <xdr:rowOff>1842922</xdr:rowOff>
    </xdr:to>
    <xdr:pic>
      <xdr:nvPicPr>
        <xdr:cNvPr id="12" name="Image 11">
          <a:extLst>
            <a:ext uri="{FF2B5EF4-FFF2-40B4-BE49-F238E27FC236}">
              <a16:creationId xmlns:a16="http://schemas.microsoft.com/office/drawing/2014/main" id="{8334A4C0-7B0B-8E4B-9296-8034908330C5}"/>
            </a:ext>
          </a:extLst>
        </xdr:cNvPr>
        <xdr:cNvPicPr>
          <a:picLocks noChangeAspect="1"/>
        </xdr:cNvPicPr>
      </xdr:nvPicPr>
      <xdr:blipFill>
        <a:blip xmlns:r="http://schemas.openxmlformats.org/officeDocument/2006/relationships" r:embed="rId10"/>
        <a:stretch>
          <a:fillRect/>
        </a:stretch>
      </xdr:blipFill>
      <xdr:spPr>
        <a:xfrm>
          <a:off x="1206500" y="23177500"/>
          <a:ext cx="11430000" cy="16079622"/>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189150</xdr:colOff>
      <xdr:row>6</xdr:row>
      <xdr:rowOff>0</xdr:rowOff>
    </xdr:from>
    <xdr:to>
      <xdr:col>32</xdr:col>
      <xdr:colOff>662022</xdr:colOff>
      <xdr:row>19</xdr:row>
      <xdr:rowOff>178563</xdr:rowOff>
    </xdr:to>
    <xdr:pic>
      <xdr:nvPicPr>
        <xdr:cNvPr id="2" name="Image 1">
          <a:extLst>
            <a:ext uri="{FF2B5EF4-FFF2-40B4-BE49-F238E27FC236}">
              <a16:creationId xmlns:a16="http://schemas.microsoft.com/office/drawing/2014/main" id="{77206EBC-1256-9145-9CB4-56DB62D37F20}"/>
            </a:ext>
          </a:extLst>
        </xdr:cNvPr>
        <xdr:cNvPicPr>
          <a:picLocks noChangeAspect="1"/>
        </xdr:cNvPicPr>
      </xdr:nvPicPr>
      <xdr:blipFill>
        <a:blip xmlns:r="http://schemas.openxmlformats.org/officeDocument/2006/relationships" r:embed="rId1"/>
        <a:stretch>
          <a:fillRect/>
        </a:stretch>
      </xdr:blipFill>
      <xdr:spPr>
        <a:xfrm>
          <a:off x="40346550" y="2806700"/>
          <a:ext cx="16170072" cy="103766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9</xdr:col>
      <xdr:colOff>124869</xdr:colOff>
      <xdr:row>5</xdr:row>
      <xdr:rowOff>440252</xdr:rowOff>
    </xdr:from>
    <xdr:ext cx="12930731" cy="9230162"/>
    <xdr:pic>
      <xdr:nvPicPr>
        <xdr:cNvPr id="2" name="Image 1">
          <a:extLst>
            <a:ext uri="{FF2B5EF4-FFF2-40B4-BE49-F238E27FC236}">
              <a16:creationId xmlns:a16="http://schemas.microsoft.com/office/drawing/2014/main" id="{F8BBE001-9515-C34C-B9E6-5C804AA35117}"/>
            </a:ext>
          </a:extLst>
        </xdr:cNvPr>
        <xdr:cNvPicPr>
          <a:picLocks noChangeAspect="1"/>
        </xdr:cNvPicPr>
      </xdr:nvPicPr>
      <xdr:blipFill>
        <a:blip xmlns:r="http://schemas.openxmlformats.org/officeDocument/2006/relationships" r:embed="rId1"/>
        <a:stretch>
          <a:fillRect/>
        </a:stretch>
      </xdr:blipFill>
      <xdr:spPr>
        <a:xfrm>
          <a:off x="13345569" y="4974152"/>
          <a:ext cx="12930731" cy="9230162"/>
        </a:xfrm>
        <a:prstGeom prst="rect">
          <a:avLst/>
        </a:prstGeom>
        <a:ln w="38100">
          <a:solidFill>
            <a:srgbClr val="D31D1B"/>
          </a:solidFill>
        </a:ln>
      </xdr:spPr>
    </xdr:pic>
    <xdr:clientData/>
  </xdr:oneCellAnchor>
  <xdr:oneCellAnchor>
    <xdr:from>
      <xdr:col>1</xdr:col>
      <xdr:colOff>72179</xdr:colOff>
      <xdr:row>5</xdr:row>
      <xdr:rowOff>440250</xdr:rowOff>
    </xdr:from>
    <xdr:ext cx="12918149" cy="8945049"/>
    <xdr:pic>
      <xdr:nvPicPr>
        <xdr:cNvPr id="3" name="Image 2">
          <a:extLst>
            <a:ext uri="{FF2B5EF4-FFF2-40B4-BE49-F238E27FC236}">
              <a16:creationId xmlns:a16="http://schemas.microsoft.com/office/drawing/2014/main" id="{5F6C094B-01DD-F646-B91D-A81493E32372}"/>
            </a:ext>
          </a:extLst>
        </xdr:cNvPr>
        <xdr:cNvPicPr>
          <a:picLocks noChangeAspect="1"/>
        </xdr:cNvPicPr>
      </xdr:nvPicPr>
      <xdr:blipFill>
        <a:blip xmlns:r="http://schemas.openxmlformats.org/officeDocument/2006/relationships" r:embed="rId2"/>
        <a:stretch>
          <a:fillRect/>
        </a:stretch>
      </xdr:blipFill>
      <xdr:spPr>
        <a:xfrm>
          <a:off x="288079" y="4974150"/>
          <a:ext cx="12918149" cy="8945049"/>
        </a:xfrm>
        <a:prstGeom prst="rect">
          <a:avLst/>
        </a:prstGeom>
        <a:ln w="38100">
          <a:solidFill>
            <a:srgbClr val="7F78AB"/>
          </a:solidFill>
        </a:ln>
      </xdr:spPr>
    </xdr:pic>
    <xdr:clientData/>
  </xdr:oneCellAnchor>
  <xdr:twoCellAnchor editAs="oneCell">
    <xdr:from>
      <xdr:col>18</xdr:col>
      <xdr:colOff>32656</xdr:colOff>
      <xdr:row>4</xdr:row>
      <xdr:rowOff>2351557</xdr:rowOff>
    </xdr:from>
    <xdr:to>
      <xdr:col>26</xdr:col>
      <xdr:colOff>380999</xdr:colOff>
      <xdr:row>6</xdr:row>
      <xdr:rowOff>4782457</xdr:rowOff>
    </xdr:to>
    <xdr:pic>
      <xdr:nvPicPr>
        <xdr:cNvPr id="4" name="Image 3">
          <a:extLst>
            <a:ext uri="{FF2B5EF4-FFF2-40B4-BE49-F238E27FC236}">
              <a16:creationId xmlns:a16="http://schemas.microsoft.com/office/drawing/2014/main" id="{1F92464F-EA9D-0048-AA40-CC891584F8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689956" y="4383557"/>
          <a:ext cx="11371943" cy="9962000"/>
        </a:xfrm>
        <a:prstGeom prst="rect">
          <a:avLst/>
        </a:prstGeom>
        <a:ln w="28575">
          <a:solidFill>
            <a:srgbClr val="C000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olumes\odonat_partage\2-PROJETS_ODONAT\3-Listes_Rouges\LISTES_ROUGES_GRANDEST_2020-2024\1-TRANSVERSAL%202019-2024\10%20-%20edition%20documents%20synthe&#768;se%20LRGE\2-Maquettes%20EXCEL\LISTE_ROUGE_LEGEND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odonat_partage\2-PROJETS_ODONAT\3-Listes_Rouges\LISTES_ROUGES_GRANDEST_2020-2024\11-LR%20odonata%202020\TRAVAUX%20FINAUX%2009%202021\version%20LR%20U%20ICN%20avant%20commentaires%2009%202021\LRefLRg_TABLES_REF_odonata_Vfi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odonat_partage\2-PROJETS_ODONAT\3-Listes_Rouges\LISTES_ROUGES_GRANDEST_2020-2024\1-TRANSVERSAL%202019-2024\10%20-%20edition%20documents%20synthe&#768;se%20LRGE\2-Maquettes%20EXCEL\LISTE_REF_STRUCTURE_MODEL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Volumes\odonat_partage\2-PROJETS_ODONAT\3-Listes_Rouges\LISTES_ROUGES_GRANDEST_2020-2024\11-LR%20odonata%202020\TRAVAUX%20FINAUX%2009%202021\UICN\LRefLRg_TABLES_REF_odonata_Vfi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ÉGENDE STATUT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TS_BIOGEO"/>
      <sheetName val="TAXREF"/>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ÉGENDE STATUTS BIOGEO"/>
      <sheetName val="LEGENDE TAXREF"/>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TS_BIOGEO"/>
      <sheetName val="TAXREF"/>
    </sheetNames>
    <sheetDataSet>
      <sheetData sheetId="0" refreshError="1"/>
      <sheetData sheetId="1"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UICN">
    <a:dk1>
      <a:srgbClr val="000000"/>
    </a:dk1>
    <a:lt1>
      <a:srgbClr val="3D1951"/>
    </a:lt1>
    <a:dk2>
      <a:srgbClr val="5A1A63"/>
    </a:dk2>
    <a:lt2>
      <a:srgbClr val="D3001B"/>
    </a:lt2>
    <a:accent1>
      <a:srgbClr val="FBBF00"/>
    </a:accent1>
    <a:accent2>
      <a:srgbClr val="FFED00"/>
    </a:accent2>
    <a:accent3>
      <a:srgbClr val="FBF2CA"/>
    </a:accent3>
    <a:accent4>
      <a:srgbClr val="78B74A"/>
    </a:accent4>
    <a:accent5>
      <a:srgbClr val="D3D4D5"/>
    </a:accent5>
    <a:accent6>
      <a:srgbClr val="335B74"/>
    </a:accent6>
    <a:hlink>
      <a:srgbClr val="99CC33"/>
    </a:hlink>
    <a:folHlink>
      <a:srgbClr val="FFFFFF"/>
    </a:folHlink>
  </a:clrScheme>
  <a:fontScheme name="Corbel">
    <a:majorFont>
      <a:latin typeface="Corbel"/>
      <a:ea typeface=""/>
      <a:cs typeface=""/>
    </a:majorFont>
    <a:minorFont>
      <a:latin typeface="Corbe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UICN">
    <a:dk1>
      <a:srgbClr val="000000"/>
    </a:dk1>
    <a:lt1>
      <a:srgbClr val="3D1951"/>
    </a:lt1>
    <a:dk2>
      <a:srgbClr val="5A1A63"/>
    </a:dk2>
    <a:lt2>
      <a:srgbClr val="D3001B"/>
    </a:lt2>
    <a:accent1>
      <a:srgbClr val="FBBF00"/>
    </a:accent1>
    <a:accent2>
      <a:srgbClr val="FFED00"/>
    </a:accent2>
    <a:accent3>
      <a:srgbClr val="FBF2CA"/>
    </a:accent3>
    <a:accent4>
      <a:srgbClr val="78B74A"/>
    </a:accent4>
    <a:accent5>
      <a:srgbClr val="D3D4D5"/>
    </a:accent5>
    <a:accent6>
      <a:srgbClr val="335B74"/>
    </a:accent6>
    <a:hlink>
      <a:srgbClr val="99CC33"/>
    </a:hlink>
    <a:folHlink>
      <a:srgbClr val="FFFFFF"/>
    </a:folHlink>
  </a:clrScheme>
  <a:fontScheme name="Corbel">
    <a:majorFont>
      <a:latin typeface="Corbel"/>
      <a:ea typeface=""/>
      <a:cs typeface=""/>
    </a:majorFont>
    <a:minorFont>
      <a:latin typeface="Corbe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worldbirdnames.org/ioc-lists/master-list-2/" TargetMode="External"/><Relationship Id="rId13" Type="http://schemas.openxmlformats.org/officeDocument/2006/relationships/hyperlink" Target="https://inpn.mnhn.fr/docs/LR_FCE/UICN-LR-Oiseaux-diffusion.pdf" TargetMode="External"/><Relationship Id="rId3" Type="http://schemas.openxmlformats.org/officeDocument/2006/relationships/hyperlink" Target="https://inpn.mnhn.fr/programme/referentiel-taxonomique-taxref" TargetMode="External"/><Relationship Id="rId7" Type="http://schemas.openxmlformats.org/officeDocument/2006/relationships/hyperlink" Target="https://www.odonat-grandest.fr/telechargements/Listes_rouges/Liste_rouge_Grand_Est_OISEAUX_NICHEURS_livret.pdf" TargetMode="External"/><Relationship Id="rId12" Type="http://schemas.openxmlformats.org/officeDocument/2006/relationships/hyperlink" Target="https://www.birdlife.org/wp-content/uploads/2022/05/BirdLife-European-Red-List-of-Birds-2021.pdf.pdf" TargetMode="External"/><Relationship Id="rId2" Type="http://schemas.openxmlformats.org/officeDocument/2006/relationships/hyperlink" Target="https://inpn.mnhn.fr/programme/documentation/base-de-connaissance-statuts" TargetMode="External"/><Relationship Id="rId1" Type="http://schemas.openxmlformats.org/officeDocument/2006/relationships/hyperlink" Target="https://inpn.mnhn.fr/programme/documentation/referentiels-especes-taxref" TargetMode="External"/><Relationship Id="rId6" Type="http://schemas.openxmlformats.org/officeDocument/2006/relationships/hyperlink" Target="https://www.odonat-grandest.fr/telechargements/Listes_rouges/LISTE_ROUGE_OISEAUX_NICHEURS.xlsx" TargetMode="External"/><Relationship Id="rId11" Type="http://schemas.openxmlformats.org/officeDocument/2006/relationships/hyperlink" Target="https://inpn.mnhn.fr/programme/referentiel-taxonomique-taxref" TargetMode="External"/><Relationship Id="rId5" Type="http://schemas.openxmlformats.org/officeDocument/2006/relationships/hyperlink" Target="https://www.odonat-grandest.fr/regions-naturelles-contexte" TargetMode="External"/><Relationship Id="rId10" Type="http://schemas.openxmlformats.org/officeDocument/2006/relationships/hyperlink" Target="https://inpn.mnhn.fr/programme/referentiel-taxonomique-taxref" TargetMode="External"/><Relationship Id="rId4" Type="http://schemas.openxmlformats.org/officeDocument/2006/relationships/hyperlink" Target="https://www.datagrandest.fr/data4citizen/visualisation/information/?id=fr-417566924-180706_001" TargetMode="External"/><Relationship Id="rId9" Type="http://schemas.openxmlformats.org/officeDocument/2006/relationships/hyperlink" Target="https://www.lpo.fr/la-lpo-en-actions/connaissance-des-especes-sauvages/suivis-ornithologiques/oiseaux-communs/stoc" TargetMode="External"/><Relationship Id="rId1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inpn.mnhn.fr/programme/documentation/referentiels-especes-taxref" TargetMode="External"/><Relationship Id="rId1" Type="http://schemas.openxmlformats.org/officeDocument/2006/relationships/hyperlink" Target="https://www.faune-alsace.org/index.php?m_id=210&amp;ae_task=edit&amp;ae_pkey=162&amp;ae_old_task=list&amp;mp_current_page=1&amp;mp_item_per_page=100&amp;ae_search_query=&amp;ae_multi_where=0&amp;ae_order_by=ASC&amp;ae_order_by_column=TITLE"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geograndest.fr/geonetwork/srv/fre/catalog.search" TargetMode="External"/><Relationship Id="rId1" Type="http://schemas.openxmlformats.org/officeDocument/2006/relationships/hyperlink" Target="https://www.odonat-grandest.fr/regions-naturelles-contexte" TargetMode="External"/><Relationship Id="rId4"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I223"/>
  <sheetViews>
    <sheetView topLeftCell="A4" zoomScaleNormal="100" zoomScalePageLayoutView="172" workbookViewId="0">
      <selection activeCell="C11" sqref="C11"/>
    </sheetView>
  </sheetViews>
  <sheetFormatPr baseColWidth="10" defaultColWidth="10.625" defaultRowHeight="15.75"/>
  <cols>
    <col min="1" max="1" width="2.875" style="333" customWidth="1"/>
    <col min="2" max="2" width="30.625" style="18" customWidth="1"/>
    <col min="3" max="3" width="120.625" style="18" customWidth="1"/>
    <col min="4" max="4" width="30.625" style="18" customWidth="1"/>
    <col min="5" max="7" width="100.875" style="18" customWidth="1"/>
    <col min="8" max="16384" width="10.625" style="18"/>
  </cols>
  <sheetData>
    <row r="1" spans="1:9" s="3" customFormat="1" ht="50.1" customHeight="1">
      <c r="A1" s="1"/>
      <c r="B1" s="1"/>
      <c r="C1" s="21"/>
      <c r="D1" s="1"/>
      <c r="E1" s="2"/>
      <c r="F1" s="2"/>
      <c r="G1" s="2"/>
    </row>
    <row r="2" spans="1:9" s="6" customFormat="1" ht="50.1" customHeight="1">
      <c r="A2" s="326"/>
      <c r="B2" s="12"/>
      <c r="C2" s="4"/>
      <c r="D2" s="5"/>
      <c r="E2" s="12"/>
      <c r="F2" s="12"/>
      <c r="G2" s="12"/>
    </row>
    <row r="3" spans="1:9" s="11" customFormat="1" ht="20.100000000000001" customHeight="1">
      <c r="A3" s="327"/>
      <c r="B3" s="10"/>
      <c r="C3" s="10"/>
      <c r="D3" s="10"/>
      <c r="E3" s="10"/>
      <c r="F3" s="10"/>
      <c r="G3" s="10"/>
    </row>
    <row r="4" spans="1:9" s="23" customFormat="1" ht="200.1" customHeight="1">
      <c r="A4" s="328"/>
      <c r="B4" s="22"/>
      <c r="C4" s="20"/>
      <c r="D4" s="22"/>
      <c r="E4" s="22"/>
      <c r="F4" s="22"/>
      <c r="G4" s="22"/>
    </row>
    <row r="5" spans="1:9" s="9" customFormat="1" ht="200.1" customHeight="1">
      <c r="A5" s="329"/>
      <c r="B5" s="22"/>
      <c r="C5" s="273" t="s">
        <v>883</v>
      </c>
      <c r="D5" s="7"/>
      <c r="E5" s="22"/>
      <c r="F5" s="22"/>
      <c r="G5" s="22"/>
    </row>
    <row r="6" spans="1:9" s="172" customFormat="1" ht="99.95" customHeight="1">
      <c r="A6" s="334"/>
      <c r="B6" s="335"/>
      <c r="C6" s="336" t="s">
        <v>885</v>
      </c>
      <c r="D6" s="334"/>
      <c r="E6" s="335"/>
      <c r="F6" s="335"/>
      <c r="G6" s="335"/>
      <c r="H6" s="335"/>
    </row>
    <row r="7" spans="1:9" s="148" customFormat="1" ht="240" customHeight="1">
      <c r="A7" s="147"/>
      <c r="B7" s="142"/>
      <c r="C7"/>
      <c r="D7" s="147"/>
      <c r="E7" s="147"/>
      <c r="F7" s="147"/>
      <c r="G7" s="147"/>
      <c r="H7" s="147"/>
    </row>
    <row r="8" spans="1:9" s="341" customFormat="1" ht="30" customHeight="1">
      <c r="A8" s="330"/>
      <c r="B8" s="337"/>
      <c r="C8" s="338" t="s">
        <v>356</v>
      </c>
      <c r="D8" s="339"/>
      <c r="E8" s="339"/>
      <c r="F8" s="339"/>
      <c r="G8" s="339"/>
      <c r="H8" s="339"/>
      <c r="I8" s="340"/>
    </row>
    <row r="9" spans="1:9" s="341" customFormat="1" ht="30" customHeight="1">
      <c r="A9" s="330"/>
      <c r="B9" s="337"/>
      <c r="C9" s="345" t="s">
        <v>357</v>
      </c>
      <c r="D9" s="339"/>
      <c r="E9" s="339"/>
      <c r="F9" s="339"/>
      <c r="G9" s="339"/>
      <c r="H9" s="339"/>
      <c r="I9" s="340"/>
    </row>
    <row r="10" spans="1:9" s="344" customFormat="1" ht="50.1" customHeight="1">
      <c r="A10" s="331"/>
      <c r="B10" s="342"/>
      <c r="C10" s="343" t="s">
        <v>884</v>
      </c>
      <c r="D10" s="500"/>
      <c r="E10" s="342"/>
      <c r="F10" s="342"/>
      <c r="G10" s="342"/>
      <c r="H10" s="342"/>
    </row>
    <row r="11" spans="1:9" ht="200.1" customHeight="1">
      <c r="A11" s="330"/>
      <c r="B11" s="22"/>
      <c r="C11" s="20"/>
      <c r="D11" s="510"/>
      <c r="E11" s="22"/>
      <c r="F11" s="22"/>
      <c r="G11" s="22"/>
    </row>
    <row r="12" spans="1:9" ht="200.1" customHeight="1">
      <c r="A12" s="330"/>
      <c r="B12" s="19"/>
      <c r="C12" s="273"/>
      <c r="D12" s="24"/>
      <c r="E12" s="19"/>
      <c r="F12" s="19"/>
      <c r="G12" s="19"/>
    </row>
    <row r="13" spans="1:9" ht="200.1" customHeight="1">
      <c r="A13" s="331"/>
      <c r="B13" s="19"/>
      <c r="C13" s="19"/>
      <c r="D13" s="24"/>
      <c r="E13" s="19"/>
      <c r="F13" s="19"/>
      <c r="G13" s="19"/>
    </row>
    <row r="14" spans="1:9">
      <c r="D14" s="140"/>
    </row>
    <row r="15" spans="1:9">
      <c r="A15" s="332"/>
      <c r="D15" s="140"/>
    </row>
    <row r="16" spans="1:9">
      <c r="D16" s="140"/>
    </row>
    <row r="17" spans="1:4">
      <c r="D17" s="140"/>
    </row>
    <row r="18" spans="1:4">
      <c r="D18" s="140"/>
    </row>
    <row r="19" spans="1:4" s="23" customFormat="1" ht="51" customHeight="1">
      <c r="A19" s="332"/>
      <c r="D19" s="140"/>
    </row>
    <row r="20" spans="1:4">
      <c r="A20" s="319"/>
      <c r="D20" s="140"/>
    </row>
    <row r="21" spans="1:4">
      <c r="D21" s="140"/>
    </row>
    <row r="22" spans="1:4">
      <c r="A22" s="332"/>
      <c r="D22" s="140"/>
    </row>
    <row r="23" spans="1:4">
      <c r="D23" s="140"/>
    </row>
    <row r="24" spans="1:4">
      <c r="D24" s="140"/>
    </row>
    <row r="25" spans="1:4">
      <c r="D25" s="140"/>
    </row>
    <row r="26" spans="1:4">
      <c r="D26" s="140"/>
    </row>
    <row r="27" spans="1:4">
      <c r="D27" s="140"/>
    </row>
    <row r="28" spans="1:4">
      <c r="D28" s="140"/>
    </row>
    <row r="29" spans="1:4">
      <c r="D29" s="140"/>
    </row>
    <row r="30" spans="1:4">
      <c r="D30" s="140"/>
    </row>
    <row r="31" spans="1:4">
      <c r="D31" s="140"/>
    </row>
    <row r="32" spans="1:4">
      <c r="D32" s="140"/>
    </row>
    <row r="33" spans="4:4" ht="30" customHeight="1">
      <c r="D33" s="140"/>
    </row>
    <row r="34" spans="4:4" ht="24" customHeight="1">
      <c r="D34" s="140"/>
    </row>
    <row r="35" spans="4:4" ht="24" customHeight="1">
      <c r="D35" s="140"/>
    </row>
    <row r="36" spans="4:4" ht="24" customHeight="1">
      <c r="D36" s="140"/>
    </row>
    <row r="37" spans="4:4">
      <c r="D37" s="140"/>
    </row>
    <row r="38" spans="4:4">
      <c r="D38" s="140"/>
    </row>
    <row r="39" spans="4:4">
      <c r="D39" s="140"/>
    </row>
    <row r="40" spans="4:4">
      <c r="D40" s="140"/>
    </row>
    <row r="41" spans="4:4">
      <c r="D41" s="140"/>
    </row>
    <row r="42" spans="4:4">
      <c r="D42" s="140"/>
    </row>
    <row r="43" spans="4:4">
      <c r="D43" s="140"/>
    </row>
    <row r="44" spans="4:4">
      <c r="D44" s="140"/>
    </row>
    <row r="45" spans="4:4">
      <c r="D45" s="140"/>
    </row>
    <row r="46" spans="4:4">
      <c r="D46" s="140"/>
    </row>
    <row r="47" spans="4:4">
      <c r="D47" s="140"/>
    </row>
    <row r="48" spans="4:4">
      <c r="D48" s="140"/>
    </row>
    <row r="49" spans="4:4">
      <c r="D49" s="140"/>
    </row>
    <row r="50" spans="4:4">
      <c r="D50" s="140"/>
    </row>
    <row r="51" spans="4:4">
      <c r="D51" s="140"/>
    </row>
    <row r="52" spans="4:4">
      <c r="D52" s="140"/>
    </row>
    <row r="53" spans="4:4">
      <c r="D53" s="140"/>
    </row>
    <row r="54" spans="4:4">
      <c r="D54" s="140"/>
    </row>
    <row r="55" spans="4:4">
      <c r="D55" s="140"/>
    </row>
    <row r="56" spans="4:4">
      <c r="D56" s="140"/>
    </row>
    <row r="57" spans="4:4">
      <c r="D57" s="140"/>
    </row>
    <row r="58" spans="4:4">
      <c r="D58" s="140"/>
    </row>
    <row r="59" spans="4:4">
      <c r="D59" s="140"/>
    </row>
    <row r="60" spans="4:4">
      <c r="D60" s="140"/>
    </row>
    <row r="61" spans="4:4">
      <c r="D61" s="140"/>
    </row>
    <row r="62" spans="4:4">
      <c r="D62" s="140"/>
    </row>
    <row r="63" spans="4:4">
      <c r="D63" s="140"/>
    </row>
    <row r="64" spans="4:4">
      <c r="D64" s="140"/>
    </row>
    <row r="65" spans="4:4">
      <c r="D65" s="140"/>
    </row>
    <row r="66" spans="4:4">
      <c r="D66" s="140"/>
    </row>
    <row r="67" spans="4:4">
      <c r="D67" s="140"/>
    </row>
    <row r="68" spans="4:4">
      <c r="D68" s="140"/>
    </row>
    <row r="69" spans="4:4">
      <c r="D69" s="140"/>
    </row>
    <row r="70" spans="4:4">
      <c r="D70" s="140"/>
    </row>
    <row r="71" spans="4:4">
      <c r="D71" s="140"/>
    </row>
    <row r="72" spans="4:4">
      <c r="D72" s="140"/>
    </row>
    <row r="73" spans="4:4">
      <c r="D73" s="140"/>
    </row>
    <row r="74" spans="4:4">
      <c r="D74" s="140"/>
    </row>
    <row r="75" spans="4:4">
      <c r="D75" s="140"/>
    </row>
    <row r="76" spans="4:4">
      <c r="D76" s="140"/>
    </row>
    <row r="77" spans="4:4">
      <c r="D77" s="140"/>
    </row>
    <row r="78" spans="4:4">
      <c r="D78" s="140"/>
    </row>
    <row r="79" spans="4:4">
      <c r="D79" s="140"/>
    </row>
    <row r="80" spans="4:4">
      <c r="D80" s="140"/>
    </row>
    <row r="81" spans="4:4">
      <c r="D81" s="140"/>
    </row>
    <row r="82" spans="4:4">
      <c r="D82" s="140"/>
    </row>
    <row r="83" spans="4:4">
      <c r="D83" s="140"/>
    </row>
    <row r="84" spans="4:4">
      <c r="D84" s="140"/>
    </row>
    <row r="85" spans="4:4">
      <c r="D85" s="140"/>
    </row>
    <row r="86" spans="4:4">
      <c r="D86" s="140"/>
    </row>
    <row r="87" spans="4:4">
      <c r="D87" s="140"/>
    </row>
    <row r="88" spans="4:4">
      <c r="D88" s="140"/>
    </row>
    <row r="89" spans="4:4">
      <c r="D89" s="140"/>
    </row>
    <row r="90" spans="4:4">
      <c r="D90" s="140"/>
    </row>
    <row r="91" spans="4:4">
      <c r="D91" s="140"/>
    </row>
    <row r="92" spans="4:4">
      <c r="D92" s="140"/>
    </row>
    <row r="93" spans="4:4">
      <c r="D93" s="140"/>
    </row>
    <row r="94" spans="4:4">
      <c r="D94" s="140"/>
    </row>
    <row r="95" spans="4:4">
      <c r="D95" s="140"/>
    </row>
    <row r="96" spans="4:4">
      <c r="D96" s="140"/>
    </row>
    <row r="97" spans="4:4">
      <c r="D97" s="140"/>
    </row>
    <row r="98" spans="4:4">
      <c r="D98" s="140"/>
    </row>
    <row r="99" spans="4:4">
      <c r="D99" s="140"/>
    </row>
    <row r="100" spans="4:4">
      <c r="D100" s="140"/>
    </row>
    <row r="101" spans="4:4">
      <c r="D101" s="140"/>
    </row>
    <row r="102" spans="4:4">
      <c r="D102" s="140"/>
    </row>
    <row r="103" spans="4:4">
      <c r="D103" s="140"/>
    </row>
    <row r="104" spans="4:4">
      <c r="D104" s="140"/>
    </row>
    <row r="105" spans="4:4">
      <c r="D105" s="140"/>
    </row>
    <row r="106" spans="4:4">
      <c r="D106" s="140"/>
    </row>
    <row r="107" spans="4:4">
      <c r="D107" s="140"/>
    </row>
    <row r="108" spans="4:4">
      <c r="D108" s="140"/>
    </row>
    <row r="109" spans="4:4">
      <c r="D109" s="140"/>
    </row>
    <row r="110" spans="4:4">
      <c r="D110" s="140"/>
    </row>
    <row r="111" spans="4:4">
      <c r="D111" s="140"/>
    </row>
    <row r="112" spans="4:4">
      <c r="D112" s="140"/>
    </row>
    <row r="113" spans="4:4">
      <c r="D113" s="140"/>
    </row>
    <row r="114" spans="4:4">
      <c r="D114" s="140"/>
    </row>
    <row r="115" spans="4:4">
      <c r="D115" s="140"/>
    </row>
    <row r="116" spans="4:4">
      <c r="D116" s="140"/>
    </row>
    <row r="117" spans="4:4">
      <c r="D117" s="140"/>
    </row>
    <row r="118" spans="4:4">
      <c r="D118" s="140"/>
    </row>
    <row r="119" spans="4:4">
      <c r="D119" s="140"/>
    </row>
    <row r="120" spans="4:4">
      <c r="D120" s="140"/>
    </row>
    <row r="121" spans="4:4">
      <c r="D121" s="140"/>
    </row>
    <row r="122" spans="4:4">
      <c r="D122" s="140"/>
    </row>
    <row r="123" spans="4:4">
      <c r="D123" s="140"/>
    </row>
    <row r="124" spans="4:4">
      <c r="D124" s="140"/>
    </row>
    <row r="125" spans="4:4">
      <c r="D125" s="140"/>
    </row>
    <row r="126" spans="4:4">
      <c r="D126" s="140"/>
    </row>
    <row r="127" spans="4:4">
      <c r="D127" s="140"/>
    </row>
    <row r="128" spans="4:4">
      <c r="D128" s="140"/>
    </row>
    <row r="129" spans="4:4">
      <c r="D129" s="140"/>
    </row>
    <row r="130" spans="4:4">
      <c r="D130" s="140"/>
    </row>
    <row r="131" spans="4:4">
      <c r="D131" s="140"/>
    </row>
    <row r="132" spans="4:4">
      <c r="D132" s="140"/>
    </row>
    <row r="133" spans="4:4">
      <c r="D133" s="140"/>
    </row>
    <row r="134" spans="4:4">
      <c r="D134" s="140"/>
    </row>
    <row r="135" spans="4:4">
      <c r="D135" s="140"/>
    </row>
    <row r="136" spans="4:4">
      <c r="D136" s="140"/>
    </row>
    <row r="137" spans="4:4">
      <c r="D137" s="140"/>
    </row>
    <row r="138" spans="4:4">
      <c r="D138" s="140"/>
    </row>
    <row r="139" spans="4:4">
      <c r="D139" s="140"/>
    </row>
    <row r="140" spans="4:4">
      <c r="D140" s="140"/>
    </row>
    <row r="141" spans="4:4">
      <c r="D141" s="140"/>
    </row>
    <row r="142" spans="4:4">
      <c r="D142" s="140"/>
    </row>
    <row r="143" spans="4:4">
      <c r="D143" s="140"/>
    </row>
    <row r="144" spans="4:4">
      <c r="D144" s="140"/>
    </row>
    <row r="145" spans="4:4">
      <c r="D145" s="140"/>
    </row>
    <row r="146" spans="4:4">
      <c r="D146" s="140"/>
    </row>
    <row r="147" spans="4:4">
      <c r="D147" s="140"/>
    </row>
    <row r="148" spans="4:4">
      <c r="D148" s="140"/>
    </row>
    <row r="149" spans="4:4">
      <c r="D149" s="140"/>
    </row>
    <row r="150" spans="4:4">
      <c r="D150" s="140"/>
    </row>
    <row r="151" spans="4:4">
      <c r="D151" s="140"/>
    </row>
    <row r="152" spans="4:4">
      <c r="D152" s="140"/>
    </row>
    <row r="153" spans="4:4">
      <c r="D153" s="140"/>
    </row>
    <row r="154" spans="4:4">
      <c r="D154" s="140"/>
    </row>
    <row r="155" spans="4:4">
      <c r="D155" s="140"/>
    </row>
    <row r="156" spans="4:4">
      <c r="D156" s="140"/>
    </row>
    <row r="157" spans="4:4">
      <c r="D157" s="140"/>
    </row>
    <row r="158" spans="4:4">
      <c r="D158" s="140"/>
    </row>
    <row r="159" spans="4:4">
      <c r="D159" s="140"/>
    </row>
    <row r="160" spans="4:4">
      <c r="D160" s="140"/>
    </row>
    <row r="161" spans="4:4">
      <c r="D161" s="140"/>
    </row>
    <row r="162" spans="4:4">
      <c r="D162" s="140"/>
    </row>
    <row r="163" spans="4:4">
      <c r="D163" s="140"/>
    </row>
    <row r="164" spans="4:4">
      <c r="D164" s="140"/>
    </row>
    <row r="165" spans="4:4">
      <c r="D165" s="140"/>
    </row>
    <row r="166" spans="4:4">
      <c r="D166" s="140"/>
    </row>
    <row r="167" spans="4:4">
      <c r="D167" s="140"/>
    </row>
    <row r="168" spans="4:4">
      <c r="D168" s="140"/>
    </row>
    <row r="169" spans="4:4">
      <c r="D169" s="140"/>
    </row>
    <row r="170" spans="4:4">
      <c r="D170" s="140"/>
    </row>
    <row r="171" spans="4:4">
      <c r="D171" s="140"/>
    </row>
    <row r="172" spans="4:4">
      <c r="D172" s="140"/>
    </row>
    <row r="173" spans="4:4">
      <c r="D173" s="140"/>
    </row>
    <row r="174" spans="4:4">
      <c r="D174" s="140"/>
    </row>
    <row r="175" spans="4:4">
      <c r="D175" s="140"/>
    </row>
    <row r="176" spans="4:4">
      <c r="D176" s="140"/>
    </row>
    <row r="177" spans="4:4">
      <c r="D177" s="140"/>
    </row>
    <row r="178" spans="4:4">
      <c r="D178" s="140"/>
    </row>
    <row r="179" spans="4:4">
      <c r="D179" s="140"/>
    </row>
    <row r="180" spans="4:4">
      <c r="D180" s="140"/>
    </row>
    <row r="181" spans="4:4">
      <c r="D181" s="140"/>
    </row>
    <row r="182" spans="4:4">
      <c r="D182" s="140"/>
    </row>
    <row r="183" spans="4:4">
      <c r="D183" s="140"/>
    </row>
    <row r="184" spans="4:4">
      <c r="D184" s="140"/>
    </row>
    <row r="185" spans="4:4">
      <c r="D185" s="140"/>
    </row>
    <row r="186" spans="4:4">
      <c r="D186" s="140"/>
    </row>
    <row r="187" spans="4:4">
      <c r="D187" s="140"/>
    </row>
    <row r="188" spans="4:4">
      <c r="D188" s="140"/>
    </row>
    <row r="189" spans="4:4">
      <c r="D189" s="140"/>
    </row>
    <row r="190" spans="4:4">
      <c r="D190" s="140"/>
    </row>
    <row r="191" spans="4:4">
      <c r="D191" s="140"/>
    </row>
    <row r="192" spans="4:4">
      <c r="D192" s="140"/>
    </row>
    <row r="193" spans="4:4">
      <c r="D193" s="140"/>
    </row>
    <row r="194" spans="4:4">
      <c r="D194" s="140"/>
    </row>
    <row r="195" spans="4:4">
      <c r="D195" s="140"/>
    </row>
    <row r="196" spans="4:4">
      <c r="D196" s="140"/>
    </row>
    <row r="197" spans="4:4">
      <c r="D197" s="140"/>
    </row>
    <row r="198" spans="4:4">
      <c r="D198" s="140"/>
    </row>
    <row r="199" spans="4:4">
      <c r="D199" s="140"/>
    </row>
    <row r="200" spans="4:4">
      <c r="D200" s="140"/>
    </row>
    <row r="201" spans="4:4">
      <c r="D201" s="140"/>
    </row>
    <row r="202" spans="4:4">
      <c r="D202" s="140"/>
    </row>
    <row r="203" spans="4:4">
      <c r="D203" s="140"/>
    </row>
    <row r="204" spans="4:4">
      <c r="D204" s="140"/>
    </row>
    <row r="205" spans="4:4">
      <c r="D205" s="140"/>
    </row>
    <row r="206" spans="4:4">
      <c r="D206" s="140"/>
    </row>
    <row r="207" spans="4:4">
      <c r="D207" s="140"/>
    </row>
    <row r="208" spans="4:4">
      <c r="D208" s="140"/>
    </row>
    <row r="209" spans="4:4">
      <c r="D209" s="140"/>
    </row>
    <row r="210" spans="4:4">
      <c r="D210" s="140"/>
    </row>
    <row r="211" spans="4:4">
      <c r="D211" s="140"/>
    </row>
    <row r="212" spans="4:4">
      <c r="D212" s="140"/>
    </row>
    <row r="213" spans="4:4">
      <c r="D213" s="140"/>
    </row>
    <row r="214" spans="4:4">
      <c r="D214" s="140"/>
    </row>
    <row r="215" spans="4:4">
      <c r="D215" s="140"/>
    </row>
    <row r="216" spans="4:4">
      <c r="D216" s="140"/>
    </row>
    <row r="217" spans="4:4">
      <c r="D217" s="140"/>
    </row>
    <row r="218" spans="4:4">
      <c r="D218" s="140"/>
    </row>
    <row r="219" spans="4:4">
      <c r="D219" s="140"/>
    </row>
    <row r="220" spans="4:4">
      <c r="D220" s="140"/>
    </row>
    <row r="221" spans="4:4">
      <c r="D221" s="140"/>
    </row>
    <row r="222" spans="4:4">
      <c r="D222" s="140"/>
    </row>
    <row r="223" spans="4:4">
      <c r="D223" s="140"/>
    </row>
  </sheetData>
  <printOptions horizontalCentered="1"/>
  <pageMargins left="0.39370078740157483" right="0.39370078740157483" top="0.39370078740157483" bottom="0.39370078740157483" header="0.39370078740157483" footer="0.39370078740157483"/>
  <pageSetup paperSize="9" scale="48" orientation="portrait" horizontalDpi="4294967292" verticalDpi="4294967292" r:id="rId1"/>
  <headerFooter scaleWithDoc="0" alignWithMargins="0">
    <oddFooter>&amp;F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K83"/>
  <sheetViews>
    <sheetView topLeftCell="B1" zoomScaleNormal="100" zoomScaleSheetLayoutView="100" zoomScalePageLayoutView="172" workbookViewId="0">
      <selection activeCell="E27" sqref="E27"/>
    </sheetView>
  </sheetViews>
  <sheetFormatPr baseColWidth="10" defaultColWidth="10.875" defaultRowHeight="15.75"/>
  <cols>
    <col min="1" max="1" width="2" style="388" customWidth="1"/>
    <col min="2" max="2" width="36.625" style="388" customWidth="1"/>
    <col min="3" max="3" width="110.125" style="388" customWidth="1"/>
    <col min="4" max="4" width="71.625" style="388" customWidth="1"/>
    <col min="5" max="7" width="100.875" style="388" customWidth="1"/>
    <col min="8" max="16384" width="10.875" style="388"/>
  </cols>
  <sheetData>
    <row r="1" spans="1:37" s="394" customFormat="1" ht="50.1" customHeight="1">
      <c r="A1" s="390"/>
      <c r="B1" s="391" t="s">
        <v>21</v>
      </c>
      <c r="C1" s="390"/>
      <c r="D1" s="392"/>
      <c r="E1" s="390"/>
      <c r="F1" s="390"/>
      <c r="G1" s="390"/>
      <c r="H1" s="393"/>
      <c r="I1" s="393"/>
      <c r="AD1" s="395"/>
    </row>
    <row r="2" spans="1:37" s="397" customFormat="1" ht="50.1" customHeight="1">
      <c r="A2" s="346"/>
      <c r="B2" s="346" t="s">
        <v>1537</v>
      </c>
      <c r="C2" s="346"/>
      <c r="D2" s="347"/>
      <c r="E2" s="346"/>
      <c r="F2" s="346"/>
      <c r="G2" s="346"/>
      <c r="H2" s="396"/>
      <c r="AD2" s="398"/>
    </row>
    <row r="3" spans="1:37" s="351" customFormat="1" ht="20.100000000000001" customHeight="1">
      <c r="A3" s="348"/>
      <c r="B3" s="349" t="s">
        <v>885</v>
      </c>
      <c r="C3" s="348"/>
      <c r="D3" s="350"/>
      <c r="E3" s="348"/>
      <c r="F3" s="348"/>
      <c r="G3" s="348"/>
      <c r="H3" s="399"/>
      <c r="I3" s="399"/>
      <c r="J3" s="399"/>
      <c r="K3" s="399"/>
      <c r="L3" s="400"/>
      <c r="M3" s="400"/>
      <c r="N3" s="400"/>
      <c r="O3" s="400"/>
      <c r="P3" s="400"/>
      <c r="Q3" s="400"/>
      <c r="R3" s="400"/>
      <c r="S3" s="400"/>
      <c r="T3" s="400"/>
      <c r="U3" s="400"/>
      <c r="V3" s="400"/>
      <c r="W3" s="400"/>
      <c r="X3" s="400"/>
      <c r="Y3" s="400"/>
      <c r="Z3" s="400"/>
      <c r="AA3" s="400"/>
      <c r="AB3" s="400"/>
      <c r="AC3" s="400"/>
      <c r="AD3" s="400"/>
      <c r="AE3" s="400"/>
      <c r="AF3" s="400"/>
      <c r="AG3" s="400"/>
      <c r="AH3" s="400"/>
      <c r="AI3" s="400"/>
      <c r="AJ3" s="400"/>
      <c r="AK3" s="400"/>
    </row>
    <row r="4" spans="1:37" s="351" customFormat="1" ht="20.100000000000001" customHeight="1">
      <c r="A4" s="348"/>
      <c r="B4" s="352" t="s">
        <v>892</v>
      </c>
      <c r="C4" s="348"/>
      <c r="D4" s="350"/>
      <c r="E4" s="348"/>
      <c r="F4" s="348"/>
      <c r="G4" s="348"/>
      <c r="H4" s="399"/>
      <c r="I4" s="399"/>
      <c r="J4" s="399"/>
      <c r="K4" s="399"/>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row>
    <row r="5" spans="1:37" s="351" customFormat="1" ht="20.100000000000001" customHeight="1">
      <c r="A5" s="348"/>
      <c r="B5" s="353" t="s">
        <v>231</v>
      </c>
      <c r="C5" s="348"/>
      <c r="D5" s="350"/>
      <c r="E5" s="348"/>
      <c r="F5" s="348"/>
      <c r="G5" s="348"/>
      <c r="H5" s="399"/>
      <c r="I5" s="399"/>
      <c r="J5" s="399"/>
      <c r="K5" s="399"/>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row>
    <row r="6" spans="1:37" s="387" customFormat="1" ht="20.100000000000001" customHeight="1">
      <c r="A6" s="354"/>
      <c r="B6" s="355"/>
      <c r="C6" s="356"/>
      <c r="D6" s="357"/>
      <c r="E6" s="358"/>
      <c r="F6" s="354"/>
      <c r="G6" s="354"/>
    </row>
    <row r="7" spans="1:37" s="361" customFormat="1" ht="30" customHeight="1">
      <c r="A7" s="359"/>
      <c r="B7" s="360" t="s">
        <v>56</v>
      </c>
      <c r="C7" s="360" t="s">
        <v>22</v>
      </c>
      <c r="D7" s="360" t="s">
        <v>57</v>
      </c>
      <c r="E7" s="359"/>
      <c r="F7" s="359"/>
      <c r="G7" s="359"/>
    </row>
    <row r="8" spans="1:37" s="364" customFormat="1" ht="30" customHeight="1" thickBot="1">
      <c r="A8" s="362"/>
      <c r="B8" s="998" t="s">
        <v>232</v>
      </c>
      <c r="C8" s="999"/>
      <c r="D8" s="1000"/>
      <c r="E8" s="362"/>
      <c r="F8" s="363"/>
      <c r="G8" s="363"/>
    </row>
    <row r="9" spans="1:37" s="367" customFormat="1" ht="30" customHeight="1" thickBot="1">
      <c r="A9" s="363"/>
      <c r="B9" s="992" t="s">
        <v>233</v>
      </c>
      <c r="C9" s="993" t="s">
        <v>234</v>
      </c>
      <c r="D9" s="366"/>
      <c r="E9" s="363"/>
      <c r="F9" s="363"/>
      <c r="G9" s="363"/>
    </row>
    <row r="10" spans="1:37" s="367" customFormat="1" ht="30" customHeight="1" thickBot="1">
      <c r="A10" s="363"/>
      <c r="B10" s="992" t="s">
        <v>879</v>
      </c>
      <c r="C10" s="993" t="s">
        <v>880</v>
      </c>
      <c r="D10" s="366"/>
      <c r="E10" s="363"/>
      <c r="F10" s="363"/>
      <c r="G10" s="363"/>
    </row>
    <row r="11" spans="1:37" s="367" customFormat="1" ht="30" customHeight="1" thickBot="1">
      <c r="A11" s="363"/>
      <c r="B11" s="992" t="s">
        <v>886</v>
      </c>
      <c r="C11" s="993" t="s">
        <v>235</v>
      </c>
      <c r="D11" s="537" t="s">
        <v>394</v>
      </c>
      <c r="E11" s="363"/>
      <c r="F11" s="363"/>
      <c r="G11" s="363"/>
    </row>
    <row r="12" spans="1:37" s="367" customFormat="1" ht="30" customHeight="1" thickBot="1">
      <c r="A12" s="363"/>
      <c r="B12" s="994" t="s">
        <v>887</v>
      </c>
      <c r="C12" s="993" t="s">
        <v>236</v>
      </c>
      <c r="D12" s="537" t="s">
        <v>393</v>
      </c>
      <c r="E12" s="363"/>
      <c r="F12" s="363"/>
      <c r="G12" s="363"/>
    </row>
    <row r="13" spans="1:37" s="367" customFormat="1" ht="30" customHeight="1" thickBot="1">
      <c r="A13" s="363"/>
      <c r="B13" s="992" t="s">
        <v>888</v>
      </c>
      <c r="C13" s="993" t="s">
        <v>396</v>
      </c>
      <c r="D13" s="366"/>
      <c r="E13" s="363"/>
      <c r="F13" s="363"/>
      <c r="G13" s="363"/>
    </row>
    <row r="14" spans="1:37" s="367" customFormat="1" ht="30" customHeight="1" thickBot="1">
      <c r="A14" s="363"/>
      <c r="B14" s="365" t="s">
        <v>246</v>
      </c>
      <c r="C14" s="858" t="s">
        <v>395</v>
      </c>
      <c r="D14" s="366"/>
      <c r="E14" s="363"/>
      <c r="F14" s="363"/>
      <c r="G14" s="363"/>
    </row>
    <row r="15" spans="1:37" s="367" customFormat="1" ht="30" customHeight="1" thickBot="1">
      <c r="A15" s="363"/>
      <c r="B15" s="365" t="s">
        <v>397</v>
      </c>
      <c r="C15" s="858" t="s">
        <v>398</v>
      </c>
      <c r="D15" s="366"/>
      <c r="E15" s="363"/>
      <c r="F15" s="363"/>
      <c r="G15" s="363"/>
    </row>
    <row r="16" spans="1:37" s="367" customFormat="1" ht="30" customHeight="1" thickBot="1">
      <c r="A16" s="363"/>
      <c r="B16" s="365" t="s">
        <v>237</v>
      </c>
      <c r="C16" s="858" t="s">
        <v>238</v>
      </c>
      <c r="D16" s="368" t="s">
        <v>69</v>
      </c>
      <c r="E16" s="363"/>
      <c r="F16" s="363"/>
      <c r="G16" s="363"/>
    </row>
    <row r="17" spans="1:8" s="367" customFormat="1" ht="30" customHeight="1" thickBot="1">
      <c r="A17" s="363"/>
      <c r="B17" s="365" t="s">
        <v>239</v>
      </c>
      <c r="C17" s="858" t="s">
        <v>240</v>
      </c>
      <c r="D17" s="366"/>
      <c r="E17" s="363"/>
      <c r="F17" s="363"/>
      <c r="G17" s="363"/>
    </row>
    <row r="18" spans="1:8" s="367" customFormat="1" ht="30" customHeight="1" thickBot="1">
      <c r="A18" s="363"/>
      <c r="B18" s="365"/>
      <c r="C18" s="401"/>
      <c r="D18" s="366"/>
      <c r="E18" s="363"/>
      <c r="F18" s="363"/>
      <c r="G18" s="363"/>
    </row>
    <row r="19" spans="1:8" s="367" customFormat="1" ht="20.100000000000001" customHeight="1" thickBot="1">
      <c r="A19" s="363"/>
      <c r="B19" s="369"/>
      <c r="C19" s="362"/>
      <c r="D19" s="362"/>
      <c r="E19" s="363"/>
      <c r="F19" s="363"/>
      <c r="G19" s="363"/>
    </row>
    <row r="20" spans="1:8" s="364" customFormat="1" ht="30" customHeight="1" thickBot="1">
      <c r="A20" s="362"/>
      <c r="B20" s="1001" t="s">
        <v>241</v>
      </c>
      <c r="C20" s="1002"/>
      <c r="D20" s="1003"/>
      <c r="E20" s="362"/>
      <c r="F20" s="363"/>
      <c r="G20" s="363"/>
    </row>
    <row r="21" spans="1:8" s="144" customFormat="1" ht="39.950000000000003" customHeight="1" thickBot="1">
      <c r="A21" s="142"/>
      <c r="B21" s="145" t="s">
        <v>161</v>
      </c>
      <c r="C21" s="983" t="s">
        <v>1663</v>
      </c>
      <c r="D21" s="368" t="s">
        <v>1676</v>
      </c>
      <c r="E21" s="142"/>
      <c r="F21" s="142"/>
      <c r="G21" s="142"/>
      <c r="H21" s="142"/>
    </row>
    <row r="22" spans="1:8" s="144" customFormat="1" ht="39.950000000000003" customHeight="1" thickBot="1">
      <c r="A22" s="142"/>
      <c r="B22" s="145" t="s">
        <v>60</v>
      </c>
      <c r="C22" s="984" t="s">
        <v>1664</v>
      </c>
      <c r="D22" s="985"/>
      <c r="E22" s="142"/>
      <c r="F22" s="142"/>
      <c r="G22" s="142"/>
      <c r="H22" s="142"/>
    </row>
    <row r="23" spans="1:8" s="367" customFormat="1" ht="39.950000000000003" customHeight="1" thickBot="1">
      <c r="A23" s="363"/>
      <c r="B23" s="365" t="s">
        <v>247</v>
      </c>
      <c r="C23" s="986" t="s">
        <v>1665</v>
      </c>
      <c r="D23" s="987"/>
      <c r="E23" s="363"/>
      <c r="F23" s="363"/>
      <c r="G23" s="363"/>
    </row>
    <row r="24" spans="1:8" s="367" customFormat="1" ht="20.100000000000001" customHeight="1" thickBot="1">
      <c r="A24" s="363"/>
      <c r="B24" s="369"/>
      <c r="C24" s="362"/>
      <c r="D24" s="362"/>
      <c r="E24" s="363"/>
      <c r="F24" s="363"/>
      <c r="G24" s="363"/>
    </row>
    <row r="25" spans="1:8" s="364" customFormat="1" ht="30" customHeight="1" thickBot="1">
      <c r="A25" s="362"/>
      <c r="B25" s="1004" t="s">
        <v>58</v>
      </c>
      <c r="C25" s="1005"/>
      <c r="D25" s="1006"/>
      <c r="E25" s="362"/>
      <c r="F25" s="362"/>
      <c r="G25" s="362"/>
    </row>
    <row r="26" spans="1:8" s="144" customFormat="1" ht="48.95" customHeight="1" thickBot="1">
      <c r="A26" s="142"/>
      <c r="B26" s="143" t="s">
        <v>59</v>
      </c>
      <c r="C26" s="988" t="s">
        <v>889</v>
      </c>
      <c r="D26" s="254" t="s">
        <v>890</v>
      </c>
      <c r="E26" s="142"/>
      <c r="F26" s="142"/>
      <c r="G26" s="142"/>
      <c r="H26" s="142"/>
    </row>
    <row r="27" spans="1:8" s="144" customFormat="1" ht="48.95" customHeight="1" thickBot="1">
      <c r="A27" s="142"/>
      <c r="B27" s="150" t="s">
        <v>162</v>
      </c>
      <c r="C27" s="988" t="s">
        <v>1675</v>
      </c>
      <c r="D27" s="254" t="s">
        <v>891</v>
      </c>
      <c r="E27" s="142"/>
      <c r="F27" s="142"/>
      <c r="G27" s="142"/>
      <c r="H27" s="142"/>
    </row>
    <row r="28" spans="1:8" s="144" customFormat="1" ht="48.95" customHeight="1" thickBot="1">
      <c r="A28" s="142"/>
      <c r="B28" s="150"/>
      <c r="C28" s="988"/>
      <c r="D28" s="254"/>
      <c r="E28" s="142"/>
      <c r="F28" s="142"/>
      <c r="G28" s="142"/>
      <c r="H28" s="142"/>
    </row>
    <row r="29" spans="1:8" s="367" customFormat="1" ht="168" customHeight="1">
      <c r="A29" s="363"/>
      <c r="B29" s="372"/>
      <c r="C29" s="373"/>
      <c r="D29" s="374"/>
      <c r="E29" s="363"/>
      <c r="F29" s="363"/>
      <c r="G29" s="363"/>
    </row>
    <row r="30" spans="1:8" s="367" customFormat="1" ht="20.100000000000001" customHeight="1" thickBot="1">
      <c r="A30" s="363"/>
      <c r="B30" s="369"/>
      <c r="C30" s="362"/>
      <c r="D30" s="362"/>
      <c r="E30" s="363"/>
      <c r="F30" s="363"/>
      <c r="G30" s="363"/>
    </row>
    <row r="31" spans="1:8" s="364" customFormat="1" ht="30" customHeight="1" thickBot="1">
      <c r="A31" s="362"/>
      <c r="B31" s="1004" t="s">
        <v>61</v>
      </c>
      <c r="C31" s="1005"/>
      <c r="D31" s="1006"/>
      <c r="E31" s="362"/>
      <c r="F31" s="362"/>
      <c r="G31" s="362"/>
    </row>
    <row r="32" spans="1:8" s="367" customFormat="1" ht="50.1" customHeight="1" thickBot="1">
      <c r="A32" s="363"/>
      <c r="B32" s="370" t="s">
        <v>62</v>
      </c>
      <c r="C32" s="989" t="s">
        <v>1666</v>
      </c>
      <c r="D32" s="371"/>
      <c r="E32" s="363"/>
      <c r="F32" s="363"/>
      <c r="G32" s="363"/>
    </row>
    <row r="33" spans="1:8" s="378" customFormat="1" ht="50.1" customHeight="1" thickBot="1">
      <c r="A33" s="375"/>
      <c r="B33" s="376" t="s">
        <v>63</v>
      </c>
      <c r="C33" s="383" t="s">
        <v>1667</v>
      </c>
      <c r="D33" s="377"/>
      <c r="E33" s="375"/>
      <c r="F33" s="375"/>
      <c r="G33" s="375"/>
    </row>
    <row r="34" spans="1:8" s="378" customFormat="1" ht="174" thickBot="1">
      <c r="A34" s="375"/>
      <c r="B34" s="376" t="s">
        <v>64</v>
      </c>
      <c r="C34" s="383" t="s">
        <v>1668</v>
      </c>
      <c r="D34" s="377"/>
      <c r="E34" s="375"/>
      <c r="F34" s="375"/>
      <c r="G34" s="375"/>
    </row>
    <row r="35" spans="1:8" s="378" customFormat="1" ht="116.1" customHeight="1" thickBot="1">
      <c r="A35" s="375"/>
      <c r="B35" s="376" t="s">
        <v>65</v>
      </c>
      <c r="C35" s="383" t="s">
        <v>1669</v>
      </c>
      <c r="D35" s="377"/>
      <c r="E35" s="375"/>
      <c r="F35" s="375"/>
      <c r="G35" s="375"/>
    </row>
    <row r="36" spans="1:8" s="367" customFormat="1" ht="20.100000000000001" customHeight="1" thickBot="1">
      <c r="A36" s="363"/>
      <c r="B36" s="369"/>
      <c r="C36" s="362"/>
      <c r="D36" s="362"/>
      <c r="E36" s="363"/>
      <c r="F36" s="363"/>
      <c r="G36" s="363"/>
    </row>
    <row r="37" spans="1:8" s="380" customFormat="1" ht="39.950000000000003" customHeight="1" thickBot="1">
      <c r="A37" s="379"/>
      <c r="B37" s="995" t="s">
        <v>66</v>
      </c>
      <c r="C37" s="996"/>
      <c r="D37" s="997"/>
      <c r="E37" s="379"/>
      <c r="F37" s="379"/>
      <c r="G37" s="379"/>
    </row>
    <row r="38" spans="1:8" s="378" customFormat="1" ht="50.1" customHeight="1" thickBot="1">
      <c r="A38" s="375"/>
      <c r="B38" s="376" t="s">
        <v>166</v>
      </c>
      <c r="C38" s="383" t="s">
        <v>242</v>
      </c>
      <c r="D38" s="368" t="s">
        <v>243</v>
      </c>
      <c r="E38" s="375"/>
      <c r="F38" s="375"/>
      <c r="G38" s="375"/>
    </row>
    <row r="39" spans="1:8" s="378" customFormat="1" ht="50.1" customHeight="1" thickBot="1">
      <c r="A39" s="375"/>
      <c r="B39" s="376" t="s">
        <v>67</v>
      </c>
      <c r="C39" s="383" t="s">
        <v>242</v>
      </c>
      <c r="D39" s="368" t="s">
        <v>243</v>
      </c>
      <c r="E39" s="375"/>
      <c r="F39" s="375"/>
      <c r="G39" s="375"/>
    </row>
    <row r="40" spans="1:8" s="378" customFormat="1" ht="50.1" customHeight="1" thickBot="1">
      <c r="A40" s="375"/>
      <c r="B40" s="376" t="s">
        <v>1522</v>
      </c>
      <c r="C40" s="990" t="s">
        <v>1524</v>
      </c>
      <c r="D40" s="991" t="s">
        <v>1523</v>
      </c>
      <c r="E40" s="375"/>
      <c r="F40" s="375"/>
      <c r="G40" s="375"/>
    </row>
    <row r="41" spans="1:8" s="364" customFormat="1" ht="30" customHeight="1" thickBot="1">
      <c r="A41" s="362"/>
      <c r="B41" s="1007" t="s">
        <v>75</v>
      </c>
      <c r="C41" s="1008"/>
      <c r="D41" s="1009"/>
      <c r="E41" s="382"/>
      <c r="F41" s="362"/>
      <c r="G41" s="362"/>
    </row>
    <row r="42" spans="1:8" s="367" customFormat="1" ht="47.1" customHeight="1" thickBot="1">
      <c r="A42" s="363"/>
      <c r="B42" s="365" t="s">
        <v>68</v>
      </c>
      <c r="C42" s="383" t="s">
        <v>242</v>
      </c>
      <c r="D42" s="368" t="s">
        <v>243</v>
      </c>
      <c r="E42" s="382"/>
      <c r="F42" s="363"/>
      <c r="G42" s="363"/>
    </row>
    <row r="43" spans="1:8" s="367" customFormat="1" ht="47.1" customHeight="1" thickBot="1">
      <c r="A43" s="363"/>
      <c r="B43" s="365" t="s">
        <v>70</v>
      </c>
      <c r="C43" s="383" t="s">
        <v>71</v>
      </c>
      <c r="D43" s="368" t="s">
        <v>72</v>
      </c>
      <c r="E43" s="382"/>
      <c r="F43" s="363"/>
      <c r="G43" s="363"/>
    </row>
    <row r="44" spans="1:8" s="367" customFormat="1" ht="47.1" customHeight="1" thickBot="1">
      <c r="A44" s="363"/>
      <c r="B44" s="365" t="s">
        <v>73</v>
      </c>
      <c r="C44" s="384" t="s">
        <v>74</v>
      </c>
      <c r="D44" s="368" t="s">
        <v>163</v>
      </c>
      <c r="E44" s="382"/>
      <c r="F44" s="363"/>
      <c r="G44" s="363"/>
    </row>
    <row r="45" spans="1:8" s="367" customFormat="1" ht="95.25" thickBot="1">
      <c r="A45" s="363"/>
      <c r="B45" s="365" t="s">
        <v>1540</v>
      </c>
      <c r="C45" s="381" t="s">
        <v>1539</v>
      </c>
      <c r="D45" s="368" t="s">
        <v>1538</v>
      </c>
      <c r="E45" s="382"/>
      <c r="F45" s="363"/>
      <c r="G45" s="363"/>
    </row>
    <row r="46" spans="1:8" s="380" customFormat="1" ht="39.950000000000003" customHeight="1" thickBot="1">
      <c r="A46" s="379"/>
      <c r="B46" s="995" t="s">
        <v>244</v>
      </c>
      <c r="C46" s="996"/>
      <c r="D46" s="997"/>
      <c r="E46" s="379"/>
      <c r="F46" s="379"/>
      <c r="G46" s="379"/>
    </row>
    <row r="47" spans="1:8" s="144" customFormat="1" ht="21" customHeight="1" thickBot="1">
      <c r="A47" s="142"/>
      <c r="B47" s="149"/>
      <c r="C47" s="146" t="s">
        <v>164</v>
      </c>
      <c r="D47" s="255"/>
      <c r="E47" s="151"/>
      <c r="F47" s="142"/>
      <c r="G47" s="142"/>
      <c r="H47" s="142"/>
    </row>
    <row r="48" spans="1:8" s="144" customFormat="1" ht="50.1" customHeight="1" thickBot="1">
      <c r="A48" s="142"/>
      <c r="B48" s="145" t="s">
        <v>16</v>
      </c>
      <c r="C48" s="990" t="s">
        <v>1670</v>
      </c>
      <c r="D48" s="982" t="s">
        <v>1674</v>
      </c>
      <c r="E48" s="142"/>
      <c r="F48" s="142"/>
      <c r="G48" s="142"/>
      <c r="H48" s="142"/>
    </row>
    <row r="49" spans="1:8" s="144" customFormat="1" ht="50.1" customHeight="1" thickBot="1">
      <c r="A49" s="142"/>
      <c r="B49" s="145" t="s">
        <v>15</v>
      </c>
      <c r="C49" s="990" t="s">
        <v>1671</v>
      </c>
      <c r="D49" s="982" t="s">
        <v>1673</v>
      </c>
      <c r="E49" s="142"/>
      <c r="F49" s="142"/>
      <c r="G49" s="142"/>
      <c r="H49" s="142"/>
    </row>
    <row r="50" spans="1:8" s="144" customFormat="1" ht="50.1" customHeight="1" thickBot="1">
      <c r="A50" s="142"/>
      <c r="B50" s="145" t="s">
        <v>14</v>
      </c>
      <c r="C50" s="990" t="s">
        <v>1672</v>
      </c>
      <c r="D50" s="982" t="s">
        <v>165</v>
      </c>
      <c r="E50" s="151" t="s">
        <v>76</v>
      </c>
      <c r="F50" s="142"/>
      <c r="G50" s="142"/>
      <c r="H50" s="142"/>
    </row>
    <row r="51" spans="1:8" s="387" customFormat="1" ht="200.1" customHeight="1">
      <c r="A51" s="382"/>
      <c r="B51" s="382"/>
      <c r="C51" s="385" t="s">
        <v>245</v>
      </c>
      <c r="D51" s="386"/>
      <c r="E51" s="382"/>
      <c r="F51" s="382"/>
      <c r="G51" s="382"/>
    </row>
    <row r="52" spans="1:8" s="387" customFormat="1" ht="200.1" customHeight="1">
      <c r="A52" s="382"/>
      <c r="B52" s="382"/>
      <c r="C52" s="382"/>
      <c r="D52" s="386"/>
      <c r="E52" s="382"/>
      <c r="F52" s="382"/>
      <c r="G52" s="382"/>
    </row>
    <row r="53" spans="1:8" s="387" customFormat="1" ht="200.1" customHeight="1">
      <c r="A53" s="382"/>
      <c r="B53" s="382"/>
      <c r="C53" s="382"/>
      <c r="D53" s="386"/>
      <c r="E53" s="382"/>
      <c r="F53" s="382"/>
      <c r="G53" s="382"/>
    </row>
    <row r="66" s="378" customFormat="1" ht="51" customHeight="1"/>
    <row r="80" ht="30" customHeight="1"/>
    <row r="81" ht="24" customHeight="1"/>
    <row r="82" ht="24" customHeight="1"/>
    <row r="83" ht="24" customHeight="1"/>
  </sheetData>
  <mergeCells count="7">
    <mergeCell ref="B46:D46"/>
    <mergeCell ref="B8:D8"/>
    <mergeCell ref="B20:D20"/>
    <mergeCell ref="B25:D25"/>
    <mergeCell ref="B31:D31"/>
    <mergeCell ref="B37:D37"/>
    <mergeCell ref="B41:D41"/>
  </mergeCells>
  <hyperlinks>
    <hyperlink ref="D16" r:id="rId1"/>
    <hyperlink ref="D43" r:id="rId2"/>
    <hyperlink ref="D42" r:id="rId3"/>
    <hyperlink ref="D44" r:id="rId4"/>
    <hyperlink ref="C44" r:id="rId5"/>
    <hyperlink ref="D26" r:id="rId6"/>
    <hyperlink ref="D27" r:id="rId7"/>
    <hyperlink ref="D40" r:id="rId8"/>
    <hyperlink ref="D45" r:id="rId9"/>
    <hyperlink ref="D38" r:id="rId10"/>
    <hyperlink ref="D39" r:id="rId11"/>
    <hyperlink ref="D49" r:id="rId12"/>
    <hyperlink ref="D48" r:id="rId13"/>
  </hyperlinks>
  <pageMargins left="0.39370078740157483" right="0.39370078740157483" top="0.39370078740157483" bottom="0.39370078740157483" header="0.39370078740157483" footer="0.39370078740157483"/>
  <pageSetup paperSize="8" scale="53" orientation="portrait" horizontalDpi="4294967292" verticalDpi="4294967292" r:id="rId14"/>
  <headerFooter>
    <oddFooter>&amp;C&amp;"Calibri,Normal"&amp;K000000LISTE DE RÉFÉRENCE ET LISTE ROUGE DES MOLLUSQUES EN RÉGION GRAND EST</oddFooter>
  </headerFooter>
  <colBreaks count="1" manualBreakCount="1">
    <brk id="4" max="29"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G247"/>
  <sheetViews>
    <sheetView tabSelected="1" topLeftCell="R1" zoomScale="80" zoomScaleNormal="80" zoomScaleSheetLayoutView="89" zoomScalePageLayoutView="79" workbookViewId="0">
      <pane ySplit="9" topLeftCell="A10" activePane="bottomLeft" state="frozen"/>
      <selection activeCell="K7" sqref="K7"/>
      <selection pane="bottomLeft" activeCell="AB1" sqref="AA1:AB1048576"/>
    </sheetView>
  </sheetViews>
  <sheetFormatPr baseColWidth="10" defaultColWidth="10.625" defaultRowHeight="15.75"/>
  <cols>
    <col min="1" max="1" width="21.5" style="225" hidden="1" customWidth="1"/>
    <col min="2" max="2" width="37.5" style="225" customWidth="1"/>
    <col min="3" max="3" width="16.75" style="225" bestFit="1" customWidth="1"/>
    <col min="4" max="4" width="14" style="225" bestFit="1" customWidth="1"/>
    <col min="5" max="5" width="20.625" style="18" customWidth="1"/>
    <col min="6" max="6" width="18.375" style="18" bestFit="1" customWidth="1"/>
    <col min="7" max="7" width="16.875" style="18" bestFit="1" customWidth="1"/>
    <col min="8" max="8" width="18.375" style="18" bestFit="1" customWidth="1"/>
    <col min="9" max="9" width="35" style="18" bestFit="1" customWidth="1"/>
    <col min="10" max="10" width="24" style="18" bestFit="1" customWidth="1"/>
    <col min="11" max="11" width="30.125" style="18" bestFit="1" customWidth="1"/>
    <col min="12" max="12" width="14.875" style="18" customWidth="1"/>
    <col min="13" max="13" width="13.75" style="18" customWidth="1"/>
    <col min="14" max="14" width="34.5" style="18" bestFit="1" customWidth="1"/>
    <col min="15" max="15" width="14.5" style="18" bestFit="1" customWidth="1"/>
    <col min="16" max="16" width="73.125" style="906" bestFit="1" customWidth="1"/>
    <col min="17" max="18" width="15.875" style="258" customWidth="1"/>
    <col min="19" max="19" width="10.5" style="18" bestFit="1" customWidth="1"/>
    <col min="20" max="20" width="5.625" style="18" bestFit="1" customWidth="1"/>
    <col min="21" max="21" width="15.75" style="18" bestFit="1" customWidth="1"/>
    <col min="22" max="22" width="13.125" style="18" bestFit="1" customWidth="1"/>
    <col min="23" max="23" width="12.875" style="18" customWidth="1"/>
    <col min="24" max="24" width="11.875" style="18" bestFit="1" customWidth="1"/>
    <col min="25" max="25" width="15.625" style="18" bestFit="1" customWidth="1"/>
    <col min="26" max="26" width="15.25" style="18" bestFit="1" customWidth="1"/>
    <col min="27" max="27" width="11.875" style="18" bestFit="1" customWidth="1"/>
    <col min="28" max="28" width="15" style="18" bestFit="1" customWidth="1"/>
    <col min="29" max="29" width="15.125" style="18" bestFit="1" customWidth="1"/>
    <col min="30" max="30" width="5.625" style="18" bestFit="1" customWidth="1"/>
    <col min="31" max="33" width="11.75" style="18" bestFit="1" customWidth="1"/>
    <col min="34" max="36" width="100.875" style="18" customWidth="1"/>
    <col min="37" max="16384" width="10.625" style="18"/>
  </cols>
  <sheetData>
    <row r="1" spans="1:85" s="404" customFormat="1" ht="39">
      <c r="A1" s="389"/>
      <c r="B1" s="391" t="s">
        <v>21</v>
      </c>
      <c r="C1" s="389"/>
      <c r="D1" s="389"/>
      <c r="E1" s="389"/>
      <c r="F1" s="402"/>
      <c r="G1" s="389"/>
      <c r="H1" s="389"/>
      <c r="I1" s="389"/>
      <c r="J1" s="389"/>
      <c r="K1" s="389"/>
      <c r="L1" s="389"/>
      <c r="M1" s="389"/>
      <c r="N1" s="156"/>
      <c r="O1" s="156"/>
      <c r="P1" s="156"/>
      <c r="Q1" s="155"/>
      <c r="R1" s="155"/>
      <c r="S1" s="156"/>
      <c r="T1" s="157"/>
      <c r="U1" s="156"/>
      <c r="V1" s="156"/>
      <c r="W1" s="156"/>
      <c r="X1" s="156"/>
      <c r="Y1" s="156"/>
      <c r="Z1" s="156"/>
      <c r="AA1" s="156"/>
      <c r="AB1" s="156"/>
      <c r="AC1" s="156"/>
      <c r="AD1" s="156"/>
      <c r="AE1" s="156"/>
      <c r="AF1" s="156"/>
      <c r="AG1" s="156"/>
      <c r="AH1" s="156"/>
      <c r="AI1" s="403"/>
      <c r="AJ1" s="156"/>
      <c r="BJ1" s="405"/>
      <c r="BK1" s="405"/>
      <c r="BL1" s="405"/>
      <c r="BM1" s="405"/>
      <c r="BN1" s="405"/>
      <c r="BO1" s="405"/>
      <c r="BP1" s="405"/>
      <c r="BQ1" s="405"/>
      <c r="BR1" s="405"/>
      <c r="BS1" s="405"/>
      <c r="BV1" s="405"/>
      <c r="BW1" s="405"/>
      <c r="BX1" s="405"/>
      <c r="BY1" s="405"/>
      <c r="BZ1" s="405"/>
      <c r="CA1" s="405"/>
      <c r="CB1" s="405"/>
      <c r="CC1" s="405"/>
      <c r="CD1" s="405"/>
      <c r="CE1" s="405"/>
      <c r="CF1" s="405"/>
      <c r="CG1" s="405"/>
    </row>
    <row r="2" spans="1:85" s="409" customFormat="1" ht="26.25">
      <c r="A2" s="159"/>
      <c r="B2" s="898" t="s">
        <v>1536</v>
      </c>
      <c r="C2" s="159"/>
      <c r="D2" s="159"/>
      <c r="E2" s="159"/>
      <c r="F2" s="406"/>
      <c r="G2" s="407"/>
      <c r="H2" s="407"/>
      <c r="I2" s="407"/>
      <c r="J2" s="407"/>
      <c r="K2" s="158"/>
      <c r="L2" s="407"/>
      <c r="M2" s="407"/>
      <c r="N2" s="158"/>
      <c r="O2" s="158"/>
      <c r="P2" s="158"/>
      <c r="Q2" s="256"/>
      <c r="R2" s="256"/>
      <c r="S2" s="158"/>
      <c r="T2" s="161"/>
      <c r="U2" s="158"/>
      <c r="V2" s="158"/>
      <c r="W2" s="158"/>
      <c r="X2" s="158"/>
      <c r="Y2" s="158"/>
      <c r="Z2" s="158"/>
      <c r="AA2" s="158"/>
      <c r="AB2" s="158"/>
      <c r="AC2" s="158"/>
      <c r="AD2" s="158"/>
      <c r="AE2" s="158"/>
      <c r="AF2" s="158"/>
      <c r="AG2" s="158"/>
      <c r="AH2" s="158"/>
      <c r="AI2" s="408"/>
      <c r="AJ2" s="158"/>
      <c r="BJ2" s="410"/>
      <c r="BK2" s="410"/>
      <c r="BL2" s="410"/>
      <c r="BM2" s="410"/>
      <c r="BN2" s="410"/>
      <c r="BO2" s="410"/>
      <c r="BP2" s="410"/>
      <c r="BQ2" s="410"/>
      <c r="BR2" s="410"/>
      <c r="BS2" s="410"/>
      <c r="BV2" s="410"/>
      <c r="BW2" s="410"/>
      <c r="BX2" s="410"/>
      <c r="BY2" s="410"/>
      <c r="BZ2" s="410"/>
      <c r="CA2" s="410"/>
      <c r="CB2" s="410"/>
      <c r="CC2" s="410"/>
      <c r="CD2" s="410"/>
      <c r="CE2" s="410"/>
      <c r="CF2" s="410"/>
      <c r="CG2" s="410"/>
    </row>
    <row r="3" spans="1:85" s="413" customFormat="1" ht="18.75">
      <c r="A3" s="348"/>
      <c r="B3" s="349" t="s">
        <v>885</v>
      </c>
      <c r="C3" s="348"/>
      <c r="D3" s="348"/>
      <c r="E3" s="52"/>
      <c r="F3" s="411"/>
      <c r="G3" s="52"/>
      <c r="H3" s="52"/>
      <c r="I3" s="412"/>
      <c r="J3" s="412"/>
      <c r="K3" s="412"/>
      <c r="L3" s="52"/>
      <c r="M3" s="52"/>
      <c r="N3" s="412"/>
      <c r="O3" s="412"/>
      <c r="P3" s="412"/>
      <c r="Q3" s="412"/>
      <c r="R3" s="412"/>
      <c r="S3" s="412"/>
      <c r="T3" s="913"/>
      <c r="U3" s="412"/>
      <c r="V3" s="412"/>
      <c r="W3" s="412"/>
      <c r="X3" s="412"/>
      <c r="Y3" s="412"/>
      <c r="Z3" s="412"/>
      <c r="AA3" s="412"/>
      <c r="AB3" s="412"/>
      <c r="AC3" s="412"/>
      <c r="AD3" s="412"/>
      <c r="AE3" s="412"/>
      <c r="AF3" s="412"/>
      <c r="AG3" s="412"/>
      <c r="AH3" s="412"/>
      <c r="AI3" s="412"/>
      <c r="AJ3" s="412"/>
      <c r="AK3" s="409"/>
      <c r="AL3" s="409"/>
      <c r="AM3" s="409"/>
    </row>
    <row r="4" spans="1:85" s="413" customFormat="1">
      <c r="A4" s="348"/>
      <c r="B4" s="352" t="s">
        <v>892</v>
      </c>
      <c r="C4" s="348"/>
      <c r="D4" s="348"/>
      <c r="E4" s="52"/>
      <c r="F4" s="411"/>
      <c r="G4" s="52"/>
      <c r="H4" s="52"/>
      <c r="I4" s="412"/>
      <c r="J4" s="412"/>
      <c r="K4" s="412"/>
      <c r="L4" s="52"/>
      <c r="M4" s="52"/>
      <c r="N4" s="412"/>
      <c r="O4" s="412"/>
      <c r="P4" s="412"/>
      <c r="Q4" s="412"/>
      <c r="R4" s="412"/>
      <c r="S4" s="412"/>
      <c r="T4" s="913"/>
      <c r="U4" s="412"/>
      <c r="V4" s="412"/>
      <c r="W4" s="412"/>
      <c r="X4" s="412"/>
      <c r="Y4" s="412"/>
      <c r="Z4" s="412"/>
      <c r="AA4" s="412"/>
      <c r="AB4" s="412"/>
      <c r="AC4" s="412"/>
      <c r="AD4" s="412"/>
      <c r="AE4" s="412"/>
      <c r="AF4" s="412"/>
      <c r="AG4" s="412"/>
      <c r="AH4" s="412"/>
      <c r="AI4" s="412"/>
      <c r="AJ4" s="412"/>
      <c r="AK4" s="409"/>
      <c r="AL4" s="409"/>
      <c r="AM4" s="409"/>
    </row>
    <row r="5" spans="1:85" s="413" customFormat="1" ht="18.75">
      <c r="A5" s="348"/>
      <c r="B5" s="414" t="s">
        <v>893</v>
      </c>
      <c r="C5" s="348"/>
      <c r="D5" s="348"/>
      <c r="E5" s="52"/>
      <c r="F5" s="411"/>
      <c r="G5" s="52"/>
      <c r="H5" s="52"/>
      <c r="I5" s="412"/>
      <c r="J5" s="412"/>
      <c r="K5" s="412"/>
      <c r="L5" s="52"/>
      <c r="M5" s="52"/>
      <c r="N5" s="412"/>
      <c r="O5" s="412"/>
      <c r="P5" s="412"/>
      <c r="Q5" s="412"/>
      <c r="R5" s="412"/>
      <c r="S5" s="412"/>
      <c r="T5" s="913"/>
      <c r="U5" s="412"/>
      <c r="V5" s="412"/>
      <c r="W5" s="412"/>
      <c r="X5" s="412"/>
      <c r="Y5" s="412"/>
      <c r="Z5" s="412"/>
      <c r="AA5" s="412"/>
      <c r="AB5" s="412"/>
      <c r="AC5" s="412"/>
      <c r="AD5" s="412"/>
      <c r="AE5" s="412"/>
      <c r="AF5" s="412"/>
      <c r="AG5" s="412"/>
      <c r="AH5" s="412"/>
      <c r="AI5" s="412"/>
      <c r="AJ5" s="412"/>
      <c r="AK5" s="409"/>
      <c r="AL5" s="409"/>
      <c r="AM5" s="409"/>
    </row>
    <row r="6" spans="1:85" s="413" customFormat="1" ht="7.5" customHeight="1">
      <c r="A6" s="512" t="s">
        <v>255</v>
      </c>
      <c r="B6" s="14">
        <v>1</v>
      </c>
      <c r="C6" s="14">
        <v>4</v>
      </c>
      <c r="D6" s="14">
        <v>5</v>
      </c>
      <c r="E6" s="14">
        <v>10</v>
      </c>
      <c r="F6" s="14">
        <v>11</v>
      </c>
      <c r="G6" s="14">
        <v>1</v>
      </c>
      <c r="H6" s="14"/>
      <c r="I6" s="14">
        <v>12</v>
      </c>
      <c r="J6" s="14">
        <v>1032</v>
      </c>
      <c r="K6" s="14">
        <v>13</v>
      </c>
      <c r="L6" s="14">
        <v>14</v>
      </c>
      <c r="M6" s="14">
        <v>15</v>
      </c>
      <c r="N6" s="14">
        <v>400</v>
      </c>
      <c r="O6" s="14">
        <v>401</v>
      </c>
      <c r="P6" s="14">
        <v>402</v>
      </c>
      <c r="Q6" s="14">
        <v>403</v>
      </c>
      <c r="R6" s="14">
        <v>404</v>
      </c>
      <c r="S6" s="14">
        <v>405</v>
      </c>
      <c r="T6" s="914"/>
      <c r="U6" s="14">
        <v>410</v>
      </c>
      <c r="V6" s="14">
        <v>411</v>
      </c>
      <c r="W6" s="14">
        <v>412</v>
      </c>
      <c r="X6" s="14">
        <v>413</v>
      </c>
      <c r="Y6" s="14">
        <v>414</v>
      </c>
      <c r="Z6" s="14">
        <v>415</v>
      </c>
      <c r="AA6" s="14">
        <v>416</v>
      </c>
      <c r="AB6" s="14">
        <v>417</v>
      </c>
      <c r="AC6" s="14">
        <v>418</v>
      </c>
      <c r="AD6" s="14"/>
      <c r="AE6" s="14">
        <v>460</v>
      </c>
      <c r="AF6" s="14">
        <v>461</v>
      </c>
      <c r="AG6" s="14">
        <v>462</v>
      </c>
      <c r="AH6" s="412"/>
      <c r="AI6" s="412"/>
      <c r="AJ6" s="412"/>
      <c r="AK6" s="409"/>
      <c r="AL6" s="409"/>
      <c r="AM6" s="409"/>
    </row>
    <row r="7" spans="1:85" s="13" customFormat="1" ht="21.75" thickBot="1">
      <c r="A7" s="512" t="s">
        <v>256</v>
      </c>
      <c r="B7" s="425" t="s">
        <v>389</v>
      </c>
      <c r="C7" s="426"/>
      <c r="D7" s="426"/>
      <c r="E7" s="427" t="s">
        <v>265</v>
      </c>
      <c r="F7" s="427"/>
      <c r="G7" s="427"/>
      <c r="H7" s="427"/>
      <c r="I7" s="427"/>
      <c r="J7" s="427"/>
      <c r="K7" s="427"/>
      <c r="L7" s="428"/>
      <c r="M7" s="428"/>
      <c r="N7" s="511" t="s">
        <v>312</v>
      </c>
      <c r="O7" s="511"/>
      <c r="P7" s="899"/>
      <c r="Q7" s="511"/>
      <c r="R7" s="511"/>
      <c r="S7" s="511"/>
      <c r="T7" s="915"/>
      <c r="U7" s="511"/>
      <c r="V7" s="511"/>
      <c r="W7" s="511"/>
      <c r="X7" s="511"/>
      <c r="Y7" s="511"/>
      <c r="Z7" s="511"/>
      <c r="AA7" s="511"/>
      <c r="AB7" s="511"/>
      <c r="AC7" s="511"/>
      <c r="AD7" s="415"/>
      <c r="AE7" s="511"/>
      <c r="AF7" s="511"/>
      <c r="AG7" s="511"/>
      <c r="AH7" s="412"/>
      <c r="AI7" s="415"/>
      <c r="AJ7" s="415"/>
      <c r="AK7" s="409"/>
      <c r="AL7" s="409"/>
      <c r="AM7" s="409"/>
    </row>
    <row r="8" spans="1:85" s="419" customFormat="1" ht="24" thickBot="1">
      <c r="A8" s="512" t="s">
        <v>257</v>
      </c>
      <c r="B8" s="521" t="s">
        <v>390</v>
      </c>
      <c r="C8" s="522"/>
      <c r="D8" s="476"/>
      <c r="E8" s="859"/>
      <c r="F8" s="860"/>
      <c r="G8" s="1014" t="s">
        <v>266</v>
      </c>
      <c r="H8" s="1014"/>
      <c r="I8" s="1014"/>
      <c r="J8" s="1014"/>
      <c r="K8" s="1014"/>
      <c r="L8" s="1014"/>
      <c r="M8" s="1015"/>
      <c r="N8" s="1010" t="s">
        <v>882</v>
      </c>
      <c r="O8" s="1011"/>
      <c r="P8" s="1011"/>
      <c r="Q8" s="1011"/>
      <c r="R8" s="1011"/>
      <c r="S8" s="1011"/>
      <c r="T8" s="916"/>
      <c r="U8" s="1016" t="s">
        <v>894</v>
      </c>
      <c r="V8" s="1017"/>
      <c r="W8" s="1017"/>
      <c r="X8" s="1017"/>
      <c r="Y8" s="1017"/>
      <c r="Z8" s="1017"/>
      <c r="AA8" s="1017"/>
      <c r="AB8" s="1017"/>
      <c r="AC8" s="1018"/>
      <c r="AD8" s="416"/>
      <c r="AE8" s="1012" t="s">
        <v>881</v>
      </c>
      <c r="AF8" s="1013"/>
      <c r="AG8" s="1013"/>
      <c r="AH8" s="412"/>
      <c r="AI8" s="417"/>
      <c r="AJ8" s="418"/>
      <c r="AK8" s="409"/>
      <c r="AL8" s="409"/>
      <c r="AM8" s="409"/>
    </row>
    <row r="9" spans="1:85" s="421" customFormat="1" ht="98.25" customHeight="1">
      <c r="A9" s="512" t="s">
        <v>258</v>
      </c>
      <c r="B9" s="523" t="s">
        <v>77</v>
      </c>
      <c r="C9" s="523" t="s">
        <v>261</v>
      </c>
      <c r="D9" s="524" t="s">
        <v>262</v>
      </c>
      <c r="E9" s="525" t="s">
        <v>267</v>
      </c>
      <c r="F9" s="861" t="s">
        <v>35</v>
      </c>
      <c r="G9" s="879" t="s">
        <v>77</v>
      </c>
      <c r="H9" s="877" t="s">
        <v>18</v>
      </c>
      <c r="I9" s="527" t="s">
        <v>268</v>
      </c>
      <c r="J9" s="526" t="s">
        <v>279</v>
      </c>
      <c r="K9" s="490" t="s">
        <v>269</v>
      </c>
      <c r="L9" s="884" t="s">
        <v>270</v>
      </c>
      <c r="M9" s="882" t="s">
        <v>271</v>
      </c>
      <c r="N9" s="863" t="s">
        <v>313</v>
      </c>
      <c r="O9" s="528" t="s">
        <v>316</v>
      </c>
      <c r="P9" s="900" t="s">
        <v>319</v>
      </c>
      <c r="Q9" s="863" t="s">
        <v>361</v>
      </c>
      <c r="R9" s="867" t="s">
        <v>362</v>
      </c>
      <c r="S9" s="865" t="s">
        <v>322</v>
      </c>
      <c r="T9" s="917"/>
      <c r="U9" s="887" t="s">
        <v>323</v>
      </c>
      <c r="V9" s="887" t="s">
        <v>326</v>
      </c>
      <c r="W9" s="888" t="s">
        <v>248</v>
      </c>
      <c r="X9" s="889" t="s">
        <v>249</v>
      </c>
      <c r="Y9" s="887" t="s">
        <v>250</v>
      </c>
      <c r="Z9" s="888" t="s">
        <v>251</v>
      </c>
      <c r="AA9" s="890" t="s">
        <v>252</v>
      </c>
      <c r="AB9" s="891" t="s">
        <v>253</v>
      </c>
      <c r="AC9" s="887" t="s">
        <v>254</v>
      </c>
      <c r="AD9" s="529"/>
      <c r="AE9" s="871" t="s">
        <v>16</v>
      </c>
      <c r="AF9" s="872" t="s">
        <v>15</v>
      </c>
      <c r="AG9" s="873" t="s">
        <v>14</v>
      </c>
      <c r="AH9" s="412"/>
      <c r="AI9" s="420"/>
      <c r="AJ9" s="418"/>
    </row>
    <row r="10" spans="1:85" s="515" customFormat="1" ht="32.25" thickBot="1">
      <c r="A10" s="512" t="s">
        <v>259</v>
      </c>
      <c r="B10" s="516" t="s">
        <v>260</v>
      </c>
      <c r="C10" s="516" t="s">
        <v>263</v>
      </c>
      <c r="D10" s="516" t="s">
        <v>264</v>
      </c>
      <c r="E10" s="517" t="s">
        <v>272</v>
      </c>
      <c r="F10" s="862" t="s">
        <v>273</v>
      </c>
      <c r="G10" s="880" t="s">
        <v>260</v>
      </c>
      <c r="H10" s="878" t="s">
        <v>18</v>
      </c>
      <c r="I10" s="517" t="s">
        <v>274</v>
      </c>
      <c r="J10" s="518" t="s">
        <v>279</v>
      </c>
      <c r="K10" s="881" t="s">
        <v>275</v>
      </c>
      <c r="L10" s="885" t="s">
        <v>276</v>
      </c>
      <c r="M10" s="883" t="s">
        <v>277</v>
      </c>
      <c r="N10" s="864" t="s">
        <v>314</v>
      </c>
      <c r="O10" s="519" t="s">
        <v>317</v>
      </c>
      <c r="P10" s="901" t="s">
        <v>320</v>
      </c>
      <c r="Q10" s="868" t="s">
        <v>364</v>
      </c>
      <c r="R10" s="869" t="s">
        <v>363</v>
      </c>
      <c r="S10" s="866" t="s">
        <v>365</v>
      </c>
      <c r="T10" s="918" t="s">
        <v>392</v>
      </c>
      <c r="U10" s="892" t="s">
        <v>324</v>
      </c>
      <c r="V10" s="892" t="s">
        <v>327</v>
      </c>
      <c r="W10" s="893" t="s">
        <v>328</v>
      </c>
      <c r="X10" s="894" t="s">
        <v>329</v>
      </c>
      <c r="Y10" s="892" t="s">
        <v>330</v>
      </c>
      <c r="Z10" s="893" t="s">
        <v>331</v>
      </c>
      <c r="AA10" s="895" t="s">
        <v>332</v>
      </c>
      <c r="AB10" s="896" t="s">
        <v>333</v>
      </c>
      <c r="AC10" s="892" t="s">
        <v>334</v>
      </c>
      <c r="AD10" s="520" t="s">
        <v>392</v>
      </c>
      <c r="AE10" s="874" t="s">
        <v>336</v>
      </c>
      <c r="AF10" s="875" t="s">
        <v>339</v>
      </c>
      <c r="AG10" s="876" t="s">
        <v>340</v>
      </c>
      <c r="AH10" s="412"/>
      <c r="AI10" s="513"/>
      <c r="AJ10" s="514"/>
    </row>
    <row r="11" spans="1:85" s="9" customFormat="1" ht="48" thickTop="1" thickBot="1">
      <c r="A11" s="19"/>
      <c r="B11" s="432" t="s">
        <v>895</v>
      </c>
      <c r="C11" s="433" t="s">
        <v>896</v>
      </c>
      <c r="D11" s="434">
        <v>2024</v>
      </c>
      <c r="E11" s="431">
        <v>3984</v>
      </c>
      <c r="F11" s="431">
        <v>10072</v>
      </c>
      <c r="G11" s="429" t="s">
        <v>897</v>
      </c>
      <c r="H11" s="886" t="s">
        <v>980</v>
      </c>
      <c r="I11" s="228" t="s">
        <v>981</v>
      </c>
      <c r="J11" s="429" t="s">
        <v>931</v>
      </c>
      <c r="K11" s="229" t="s">
        <v>982</v>
      </c>
      <c r="L11" s="430" t="s">
        <v>278</v>
      </c>
      <c r="M11" s="431">
        <v>3984</v>
      </c>
      <c r="N11" s="15" t="s">
        <v>13</v>
      </c>
      <c r="O11" s="25" t="s">
        <v>634</v>
      </c>
      <c r="P11" s="902" t="s">
        <v>1569</v>
      </c>
      <c r="Q11" s="870" t="s">
        <v>168</v>
      </c>
      <c r="R11" s="257" t="s">
        <v>168</v>
      </c>
      <c r="S11" s="16" t="s">
        <v>12</v>
      </c>
      <c r="T11" s="914"/>
      <c r="U11" s="907" t="s">
        <v>4</v>
      </c>
      <c r="V11" s="908" t="s">
        <v>4</v>
      </c>
      <c r="W11" s="908" t="s">
        <v>4</v>
      </c>
      <c r="X11" s="908" t="s">
        <v>4</v>
      </c>
      <c r="Y11" s="908" t="s">
        <v>4</v>
      </c>
      <c r="Z11" s="908" t="s">
        <v>4</v>
      </c>
      <c r="AA11" s="908" t="s">
        <v>78</v>
      </c>
      <c r="AB11" s="908" t="s">
        <v>4</v>
      </c>
      <c r="AC11" s="909" t="s">
        <v>4</v>
      </c>
      <c r="AD11" s="14"/>
      <c r="AE11" s="17" t="s">
        <v>0</v>
      </c>
      <c r="AF11" s="17" t="s">
        <v>0</v>
      </c>
      <c r="AG11" s="17" t="s">
        <v>0</v>
      </c>
      <c r="AH11" s="8"/>
      <c r="AI11" s="8"/>
      <c r="AJ11" s="8"/>
    </row>
    <row r="12" spans="1:85" s="9" customFormat="1" ht="47.25" thickBot="1">
      <c r="A12" s="19"/>
      <c r="B12" s="432" t="s">
        <v>895</v>
      </c>
      <c r="C12" s="433" t="s">
        <v>896</v>
      </c>
      <c r="D12" s="434">
        <v>2024</v>
      </c>
      <c r="E12" s="431">
        <v>3978</v>
      </c>
      <c r="F12" s="431">
        <v>10081</v>
      </c>
      <c r="G12" s="429" t="s">
        <v>897</v>
      </c>
      <c r="H12" s="886" t="s">
        <v>980</v>
      </c>
      <c r="I12" s="228" t="s">
        <v>1348</v>
      </c>
      <c r="J12" s="429" t="s">
        <v>3</v>
      </c>
      <c r="K12" s="229" t="s">
        <v>1349</v>
      </c>
      <c r="L12" s="430" t="s">
        <v>278</v>
      </c>
      <c r="M12" s="431">
        <v>3978</v>
      </c>
      <c r="N12" s="15" t="s">
        <v>1</v>
      </c>
      <c r="O12" s="25" t="s">
        <v>1476</v>
      </c>
      <c r="P12" s="902" t="s">
        <v>1609</v>
      </c>
      <c r="Q12" s="870" t="s">
        <v>168</v>
      </c>
      <c r="R12" s="257" t="s">
        <v>168</v>
      </c>
      <c r="S12" s="16" t="s">
        <v>1</v>
      </c>
      <c r="T12" s="914"/>
      <c r="U12" s="907" t="s">
        <v>2</v>
      </c>
      <c r="V12" s="908" t="s">
        <v>2</v>
      </c>
      <c r="W12" s="908" t="s">
        <v>2</v>
      </c>
      <c r="X12" s="908" t="s">
        <v>2</v>
      </c>
      <c r="Y12" s="908" t="s">
        <v>2</v>
      </c>
      <c r="Z12" s="908" t="s">
        <v>2</v>
      </c>
      <c r="AA12" s="908" t="s">
        <v>2</v>
      </c>
      <c r="AB12" s="908" t="s">
        <v>2</v>
      </c>
      <c r="AC12" s="909" t="s">
        <v>2</v>
      </c>
      <c r="AD12" s="14"/>
      <c r="AE12" s="17" t="s">
        <v>0</v>
      </c>
      <c r="AF12" s="17" t="s">
        <v>0</v>
      </c>
      <c r="AG12" s="17" t="s">
        <v>0</v>
      </c>
      <c r="AH12" s="8"/>
      <c r="AI12" s="8"/>
      <c r="AJ12" s="8"/>
    </row>
    <row r="13" spans="1:85" s="9" customFormat="1" ht="47.25" thickBot="1">
      <c r="A13" s="19"/>
      <c r="B13" s="432" t="s">
        <v>895</v>
      </c>
      <c r="C13" s="433" t="s">
        <v>896</v>
      </c>
      <c r="D13" s="434">
        <v>2024</v>
      </c>
      <c r="E13" s="431">
        <v>2651</v>
      </c>
      <c r="F13" s="431">
        <v>2821</v>
      </c>
      <c r="G13" s="429" t="s">
        <v>897</v>
      </c>
      <c r="H13" s="886" t="s">
        <v>917</v>
      </c>
      <c r="I13" s="228" t="s">
        <v>1249</v>
      </c>
      <c r="J13" s="429" t="s">
        <v>921</v>
      </c>
      <c r="K13" s="911" t="s">
        <v>1250</v>
      </c>
      <c r="L13" s="430" t="s">
        <v>278</v>
      </c>
      <c r="M13" s="431">
        <v>2651</v>
      </c>
      <c r="N13" s="15" t="s">
        <v>7</v>
      </c>
      <c r="O13" s="25"/>
      <c r="P13" s="902" t="s">
        <v>1660</v>
      </c>
      <c r="Q13" s="870" t="s">
        <v>33</v>
      </c>
      <c r="R13" s="257" t="s">
        <v>33</v>
      </c>
      <c r="S13" s="16" t="s">
        <v>6</v>
      </c>
      <c r="T13" s="914"/>
      <c r="U13" s="907" t="s">
        <v>4</v>
      </c>
      <c r="V13" s="908" t="s">
        <v>4</v>
      </c>
      <c r="W13" s="908" t="s">
        <v>4</v>
      </c>
      <c r="X13" s="908" t="s">
        <v>4</v>
      </c>
      <c r="Y13" s="908" t="s">
        <v>78</v>
      </c>
      <c r="Z13" s="908" t="s">
        <v>4</v>
      </c>
      <c r="AA13" s="908" t="s">
        <v>78</v>
      </c>
      <c r="AB13" s="908" t="s">
        <v>4</v>
      </c>
      <c r="AC13" s="909" t="s">
        <v>4</v>
      </c>
      <c r="AD13" s="14"/>
      <c r="AE13" s="17" t="s">
        <v>1</v>
      </c>
      <c r="AF13" s="17" t="s">
        <v>0</v>
      </c>
      <c r="AG13" s="17" t="s">
        <v>0</v>
      </c>
      <c r="AH13" s="8"/>
      <c r="AI13" s="8"/>
      <c r="AJ13" s="8"/>
    </row>
    <row r="14" spans="1:85" s="9" customFormat="1" ht="48" thickBot="1">
      <c r="A14" s="19"/>
      <c r="B14" s="432" t="s">
        <v>895</v>
      </c>
      <c r="C14" s="433" t="s">
        <v>896</v>
      </c>
      <c r="D14" s="434">
        <v>2024</v>
      </c>
      <c r="E14" s="431">
        <v>2636</v>
      </c>
      <c r="F14" s="431">
        <v>2817</v>
      </c>
      <c r="G14" s="429" t="s">
        <v>897</v>
      </c>
      <c r="H14" s="886" t="s">
        <v>917</v>
      </c>
      <c r="I14" s="228" t="s">
        <v>1389</v>
      </c>
      <c r="J14" s="429" t="s">
        <v>1173</v>
      </c>
      <c r="K14" s="911" t="s">
        <v>1390</v>
      </c>
      <c r="L14" s="430" t="s">
        <v>278</v>
      </c>
      <c r="M14" s="431">
        <v>2636</v>
      </c>
      <c r="N14" s="15" t="s">
        <v>11</v>
      </c>
      <c r="O14" s="25"/>
      <c r="P14" s="902" t="s">
        <v>1661</v>
      </c>
      <c r="Q14" s="870" t="s">
        <v>33</v>
      </c>
      <c r="R14" s="257" t="s">
        <v>33</v>
      </c>
      <c r="S14" s="16" t="s">
        <v>11</v>
      </c>
      <c r="T14" s="914"/>
      <c r="U14" s="907" t="s">
        <v>4</v>
      </c>
      <c r="V14" s="908" t="s">
        <v>4</v>
      </c>
      <c r="W14" s="908" t="s">
        <v>79</v>
      </c>
      <c r="X14" s="908" t="s">
        <v>4</v>
      </c>
      <c r="Y14" s="908" t="s">
        <v>4</v>
      </c>
      <c r="Z14" s="908" t="s">
        <v>4</v>
      </c>
      <c r="AA14" s="908" t="s">
        <v>4</v>
      </c>
      <c r="AB14" s="908" t="s">
        <v>4</v>
      </c>
      <c r="AC14" s="909" t="s">
        <v>4</v>
      </c>
      <c r="AD14" s="14"/>
      <c r="AE14" s="17" t="s">
        <v>6</v>
      </c>
      <c r="AF14" s="17" t="s">
        <v>33</v>
      </c>
      <c r="AG14" s="17" t="s">
        <v>33</v>
      </c>
      <c r="AH14" s="8"/>
      <c r="AI14" s="8"/>
      <c r="AJ14" s="8"/>
    </row>
    <row r="15" spans="1:85" s="9" customFormat="1" ht="63.75" thickBot="1">
      <c r="A15" s="19"/>
      <c r="B15" s="432" t="s">
        <v>895</v>
      </c>
      <c r="C15" s="433" t="s">
        <v>896</v>
      </c>
      <c r="D15" s="434">
        <v>2024</v>
      </c>
      <c r="E15" s="431">
        <v>2497</v>
      </c>
      <c r="F15" s="431">
        <v>2682</v>
      </c>
      <c r="G15" s="429" t="s">
        <v>897</v>
      </c>
      <c r="H15" s="886" t="s">
        <v>910</v>
      </c>
      <c r="I15" s="228" t="s">
        <v>1406</v>
      </c>
      <c r="J15" s="429" t="s">
        <v>928</v>
      </c>
      <c r="K15" s="229" t="s">
        <v>1407</v>
      </c>
      <c r="L15" s="430" t="s">
        <v>278</v>
      </c>
      <c r="M15" s="431">
        <v>2497</v>
      </c>
      <c r="N15" s="15" t="s">
        <v>8</v>
      </c>
      <c r="O15" s="25" t="s">
        <v>1477</v>
      </c>
      <c r="P15" s="902" t="s">
        <v>1491</v>
      </c>
      <c r="Q15" s="870" t="s">
        <v>169</v>
      </c>
      <c r="R15" s="257" t="s">
        <v>169</v>
      </c>
      <c r="S15" s="16" t="s">
        <v>8</v>
      </c>
      <c r="T15" s="914"/>
      <c r="U15" s="907" t="s">
        <v>4</v>
      </c>
      <c r="V15" s="908" t="s">
        <v>37</v>
      </c>
      <c r="W15" s="908" t="s">
        <v>37</v>
      </c>
      <c r="X15" s="908" t="s">
        <v>4</v>
      </c>
      <c r="Y15" s="908" t="s">
        <v>4</v>
      </c>
      <c r="Z15" s="908" t="s">
        <v>37</v>
      </c>
      <c r="AA15" s="908" t="s">
        <v>4</v>
      </c>
      <c r="AB15" s="908" t="s">
        <v>37</v>
      </c>
      <c r="AC15" s="909" t="s">
        <v>4</v>
      </c>
      <c r="AD15" s="14"/>
      <c r="AE15" s="17" t="s">
        <v>0</v>
      </c>
      <c r="AF15" s="17" t="s">
        <v>0</v>
      </c>
      <c r="AG15" s="17" t="s">
        <v>0</v>
      </c>
      <c r="AH15" s="8"/>
      <c r="AI15" s="8"/>
      <c r="AJ15" s="8"/>
    </row>
    <row r="16" spans="1:85" s="9" customFormat="1" ht="47.25" thickBot="1">
      <c r="A16" s="19"/>
      <c r="B16" s="432" t="s">
        <v>895</v>
      </c>
      <c r="C16" s="433" t="s">
        <v>896</v>
      </c>
      <c r="D16" s="434">
        <v>2024</v>
      </c>
      <c r="E16" s="431">
        <v>3676</v>
      </c>
      <c r="F16" s="431">
        <v>7388</v>
      </c>
      <c r="G16" s="429" t="s">
        <v>897</v>
      </c>
      <c r="H16" s="886" t="s">
        <v>960</v>
      </c>
      <c r="I16" s="228" t="s">
        <v>1327</v>
      </c>
      <c r="J16" s="429" t="s">
        <v>10</v>
      </c>
      <c r="K16" s="229" t="s">
        <v>1328</v>
      </c>
      <c r="L16" s="430" t="s">
        <v>278</v>
      </c>
      <c r="M16" s="431">
        <v>3676</v>
      </c>
      <c r="N16" s="15" t="s">
        <v>1</v>
      </c>
      <c r="O16" s="25" t="s">
        <v>1475</v>
      </c>
      <c r="P16" s="902" t="s">
        <v>1573</v>
      </c>
      <c r="Q16" s="870" t="s">
        <v>168</v>
      </c>
      <c r="R16" s="257" t="s">
        <v>168</v>
      </c>
      <c r="S16" s="16" t="s">
        <v>1</v>
      </c>
      <c r="T16" s="914"/>
      <c r="U16" s="907" t="s">
        <v>2</v>
      </c>
      <c r="V16" s="908" t="s">
        <v>2</v>
      </c>
      <c r="W16" s="908" t="s">
        <v>2</v>
      </c>
      <c r="X16" s="908" t="s">
        <v>2</v>
      </c>
      <c r="Y16" s="908" t="s">
        <v>2</v>
      </c>
      <c r="Z16" s="908" t="s">
        <v>2</v>
      </c>
      <c r="AA16" s="908" t="s">
        <v>2</v>
      </c>
      <c r="AB16" s="908" t="s">
        <v>2</v>
      </c>
      <c r="AC16" s="909" t="s">
        <v>2</v>
      </c>
      <c r="AD16" s="14"/>
      <c r="AE16" s="17" t="s">
        <v>1</v>
      </c>
      <c r="AF16" s="17" t="s">
        <v>0</v>
      </c>
      <c r="AG16" s="17" t="s">
        <v>0</v>
      </c>
      <c r="AH16" s="8"/>
      <c r="AI16" s="8"/>
      <c r="AJ16" s="8"/>
    </row>
    <row r="17" spans="1:36" s="9" customFormat="1" ht="47.25" thickBot="1">
      <c r="A17" s="19"/>
      <c r="B17" s="432" t="s">
        <v>895</v>
      </c>
      <c r="C17" s="433" t="s">
        <v>896</v>
      </c>
      <c r="D17" s="434">
        <v>2024</v>
      </c>
      <c r="E17" s="431">
        <v>3670</v>
      </c>
      <c r="F17" s="431">
        <v>7377</v>
      </c>
      <c r="G17" s="429" t="s">
        <v>897</v>
      </c>
      <c r="H17" s="886" t="s">
        <v>960</v>
      </c>
      <c r="I17" s="228" t="s">
        <v>1325</v>
      </c>
      <c r="J17" s="429" t="s">
        <v>3</v>
      </c>
      <c r="K17" s="229" t="s">
        <v>1326</v>
      </c>
      <c r="L17" s="430" t="s">
        <v>278</v>
      </c>
      <c r="M17" s="431">
        <v>3670</v>
      </c>
      <c r="N17" s="15" t="s">
        <v>1</v>
      </c>
      <c r="O17" s="25" t="s">
        <v>1471</v>
      </c>
      <c r="P17" s="903" t="s">
        <v>1574</v>
      </c>
      <c r="Q17" s="870" t="s">
        <v>170</v>
      </c>
      <c r="R17" s="257" t="s">
        <v>169</v>
      </c>
      <c r="S17" s="16" t="s">
        <v>1</v>
      </c>
      <c r="T17" s="914"/>
      <c r="U17" s="907" t="s">
        <v>2</v>
      </c>
      <c r="V17" s="908" t="s">
        <v>37</v>
      </c>
      <c r="W17" s="908" t="s">
        <v>37</v>
      </c>
      <c r="X17" s="908" t="s">
        <v>37</v>
      </c>
      <c r="Y17" s="908" t="s">
        <v>2</v>
      </c>
      <c r="Z17" s="908" t="s">
        <v>2</v>
      </c>
      <c r="AA17" s="908" t="s">
        <v>2</v>
      </c>
      <c r="AB17" s="908" t="s">
        <v>2</v>
      </c>
      <c r="AC17" s="909" t="s">
        <v>4</v>
      </c>
      <c r="AD17" s="14"/>
      <c r="AE17" s="17" t="s">
        <v>0</v>
      </c>
      <c r="AF17" s="17" t="s">
        <v>0</v>
      </c>
      <c r="AG17" s="17" t="s">
        <v>0</v>
      </c>
      <c r="AH17" s="8"/>
      <c r="AI17" s="8"/>
      <c r="AJ17" s="8"/>
    </row>
    <row r="18" spans="1:36" s="9" customFormat="1" ht="47.25" thickBot="1">
      <c r="A18" s="19"/>
      <c r="B18" s="432" t="s">
        <v>895</v>
      </c>
      <c r="C18" s="433" t="s">
        <v>896</v>
      </c>
      <c r="D18" s="434">
        <v>2024</v>
      </c>
      <c r="E18" s="431">
        <v>2891</v>
      </c>
      <c r="F18" s="431">
        <v>2894</v>
      </c>
      <c r="G18" s="429" t="s">
        <v>897</v>
      </c>
      <c r="H18" s="886" t="s">
        <v>917</v>
      </c>
      <c r="I18" s="228" t="s">
        <v>1291</v>
      </c>
      <c r="J18" s="429" t="s">
        <v>3</v>
      </c>
      <c r="K18" s="229" t="s">
        <v>1292</v>
      </c>
      <c r="L18" s="430" t="s">
        <v>278</v>
      </c>
      <c r="M18" s="431">
        <v>2891</v>
      </c>
      <c r="N18" s="15" t="s">
        <v>1</v>
      </c>
      <c r="O18" s="25" t="s">
        <v>1471</v>
      </c>
      <c r="P18" s="902" t="s">
        <v>1498</v>
      </c>
      <c r="Q18" s="870" t="s">
        <v>181</v>
      </c>
      <c r="R18" s="257" t="s">
        <v>181</v>
      </c>
      <c r="S18" s="16" t="s">
        <v>1</v>
      </c>
      <c r="T18" s="914"/>
      <c r="U18" s="907" t="s">
        <v>2</v>
      </c>
      <c r="V18" s="908" t="s">
        <v>2</v>
      </c>
      <c r="W18" s="908" t="s">
        <v>2</v>
      </c>
      <c r="X18" s="908" t="s">
        <v>2</v>
      </c>
      <c r="Y18" s="908" t="s">
        <v>2</v>
      </c>
      <c r="Z18" s="908" t="s">
        <v>2</v>
      </c>
      <c r="AA18" s="908" t="s">
        <v>2</v>
      </c>
      <c r="AB18" s="908" t="s">
        <v>2</v>
      </c>
      <c r="AC18" s="909" t="s">
        <v>2</v>
      </c>
      <c r="AD18" s="14"/>
      <c r="AE18" s="17" t="s">
        <v>0</v>
      </c>
      <c r="AF18" s="17" t="s">
        <v>0</v>
      </c>
      <c r="AG18" s="17" t="s">
        <v>0</v>
      </c>
      <c r="AH18" s="8"/>
      <c r="AI18" s="8"/>
      <c r="AJ18" s="8"/>
    </row>
    <row r="19" spans="1:36" s="9" customFormat="1" ht="47.25" thickBot="1">
      <c r="A19" s="19"/>
      <c r="B19" s="432" t="s">
        <v>895</v>
      </c>
      <c r="C19" s="433" t="s">
        <v>896</v>
      </c>
      <c r="D19" s="434">
        <v>2024</v>
      </c>
      <c r="E19" s="431">
        <v>2660</v>
      </c>
      <c r="F19" s="431">
        <v>2734</v>
      </c>
      <c r="G19" s="429" t="s">
        <v>897</v>
      </c>
      <c r="H19" s="886" t="s">
        <v>923</v>
      </c>
      <c r="I19" s="228" t="s">
        <v>924</v>
      </c>
      <c r="J19" s="429" t="s">
        <v>3</v>
      </c>
      <c r="K19" s="229" t="s">
        <v>925</v>
      </c>
      <c r="L19" s="430" t="s">
        <v>278</v>
      </c>
      <c r="M19" s="431">
        <v>2660</v>
      </c>
      <c r="N19" s="15" t="s">
        <v>12</v>
      </c>
      <c r="O19" s="25" t="s">
        <v>634</v>
      </c>
      <c r="P19" s="902" t="s">
        <v>1551</v>
      </c>
      <c r="Q19" s="870" t="s">
        <v>1525</v>
      </c>
      <c r="R19" s="257" t="s">
        <v>169</v>
      </c>
      <c r="S19" s="16" t="s">
        <v>12</v>
      </c>
      <c r="T19" s="914"/>
      <c r="U19" s="907" t="s">
        <v>4</v>
      </c>
      <c r="V19" s="908" t="s">
        <v>4</v>
      </c>
      <c r="W19" s="908" t="s">
        <v>37</v>
      </c>
      <c r="X19" s="908" t="s">
        <v>4</v>
      </c>
      <c r="Y19" s="908" t="s">
        <v>37</v>
      </c>
      <c r="Z19" s="908" t="s">
        <v>37</v>
      </c>
      <c r="AA19" s="908" t="s">
        <v>4</v>
      </c>
      <c r="AB19" s="908" t="s">
        <v>37</v>
      </c>
      <c r="AC19" s="909" t="s">
        <v>4</v>
      </c>
      <c r="AD19" s="14"/>
      <c r="AE19" s="17" t="s">
        <v>8</v>
      </c>
      <c r="AF19" s="17" t="s">
        <v>0</v>
      </c>
      <c r="AG19" s="17" t="s">
        <v>0</v>
      </c>
      <c r="AH19" s="8"/>
      <c r="AI19" s="8"/>
      <c r="AJ19" s="8"/>
    </row>
    <row r="20" spans="1:36" s="9" customFormat="1" ht="47.25" thickBot="1">
      <c r="A20" s="19"/>
      <c r="B20" s="432" t="s">
        <v>895</v>
      </c>
      <c r="C20" s="433" t="s">
        <v>896</v>
      </c>
      <c r="D20" s="434">
        <v>2024</v>
      </c>
      <c r="E20" s="431">
        <v>2563</v>
      </c>
      <c r="F20" s="431">
        <v>2105</v>
      </c>
      <c r="G20" s="429" t="s">
        <v>897</v>
      </c>
      <c r="H20" s="886" t="s">
        <v>941</v>
      </c>
      <c r="I20" s="228" t="s">
        <v>1256</v>
      </c>
      <c r="J20" s="429" t="s">
        <v>3</v>
      </c>
      <c r="K20" s="229" t="s">
        <v>1257</v>
      </c>
      <c r="L20" s="430" t="s">
        <v>278</v>
      </c>
      <c r="M20" s="431">
        <v>2563</v>
      </c>
      <c r="N20" s="15" t="s">
        <v>7</v>
      </c>
      <c r="O20" s="25"/>
      <c r="P20" s="902" t="s">
        <v>1501</v>
      </c>
      <c r="Q20" s="870" t="s">
        <v>33</v>
      </c>
      <c r="R20" s="257" t="s">
        <v>33</v>
      </c>
      <c r="S20" s="16" t="s">
        <v>6</v>
      </c>
      <c r="T20" s="914"/>
      <c r="U20" s="907" t="s">
        <v>4</v>
      </c>
      <c r="V20" s="908" t="s">
        <v>4</v>
      </c>
      <c r="W20" s="908" t="s">
        <v>4</v>
      </c>
      <c r="X20" s="908" t="s">
        <v>4</v>
      </c>
      <c r="Y20" s="908" t="s">
        <v>4</v>
      </c>
      <c r="Z20" s="908" t="s">
        <v>4</v>
      </c>
      <c r="AA20" s="908" t="s">
        <v>4</v>
      </c>
      <c r="AB20" s="908" t="s">
        <v>78</v>
      </c>
      <c r="AC20" s="909" t="s">
        <v>4</v>
      </c>
      <c r="AD20" s="14"/>
      <c r="AE20" s="17" t="s">
        <v>8</v>
      </c>
      <c r="AF20" s="17" t="s">
        <v>1</v>
      </c>
      <c r="AG20" s="17" t="s">
        <v>1</v>
      </c>
      <c r="AH20" s="8"/>
      <c r="AI20" s="8"/>
      <c r="AJ20" s="8"/>
    </row>
    <row r="21" spans="1:36" s="9" customFormat="1" ht="48" thickBot="1">
      <c r="A21" s="19"/>
      <c r="B21" s="432" t="s">
        <v>895</v>
      </c>
      <c r="C21" s="433" t="s">
        <v>896</v>
      </c>
      <c r="D21" s="434">
        <v>2024</v>
      </c>
      <c r="E21" s="431">
        <v>2559</v>
      </c>
      <c r="F21" s="431">
        <v>2113</v>
      </c>
      <c r="G21" s="429" t="s">
        <v>897</v>
      </c>
      <c r="H21" s="886" t="s">
        <v>941</v>
      </c>
      <c r="I21" s="228" t="s">
        <v>1300</v>
      </c>
      <c r="J21" s="429" t="s">
        <v>10</v>
      </c>
      <c r="K21" s="229" t="s">
        <v>1301</v>
      </c>
      <c r="L21" s="430" t="s">
        <v>278</v>
      </c>
      <c r="M21" s="431">
        <v>2559</v>
      </c>
      <c r="N21" s="15" t="s">
        <v>1</v>
      </c>
      <c r="O21" s="25" t="s">
        <v>1473</v>
      </c>
      <c r="P21" s="902" t="s">
        <v>1575</v>
      </c>
      <c r="Q21" s="870" t="s">
        <v>167</v>
      </c>
      <c r="R21" s="257" t="s">
        <v>168</v>
      </c>
      <c r="S21" s="16" t="s">
        <v>1</v>
      </c>
      <c r="T21" s="914"/>
      <c r="U21" s="907" t="s">
        <v>78</v>
      </c>
      <c r="V21" s="908" t="s">
        <v>78</v>
      </c>
      <c r="W21" s="908" t="s">
        <v>78</v>
      </c>
      <c r="X21" s="908" t="s">
        <v>2</v>
      </c>
      <c r="Y21" s="908" t="s">
        <v>2</v>
      </c>
      <c r="Z21" s="908" t="s">
        <v>2</v>
      </c>
      <c r="AA21" s="908" t="s">
        <v>2</v>
      </c>
      <c r="AB21" s="908" t="s">
        <v>2</v>
      </c>
      <c r="AC21" s="909" t="s">
        <v>2</v>
      </c>
      <c r="AD21" s="14"/>
      <c r="AE21" s="17" t="s">
        <v>0</v>
      </c>
      <c r="AF21" s="17" t="s">
        <v>0</v>
      </c>
      <c r="AG21" s="17" t="s">
        <v>0</v>
      </c>
      <c r="AH21" s="8"/>
      <c r="AI21" s="8"/>
      <c r="AJ21" s="8"/>
    </row>
    <row r="22" spans="1:36" s="9" customFormat="1" ht="47.25" thickBot="1">
      <c r="A22" s="19"/>
      <c r="B22" s="432" t="s">
        <v>895</v>
      </c>
      <c r="C22" s="433" t="s">
        <v>896</v>
      </c>
      <c r="D22" s="434">
        <v>2024</v>
      </c>
      <c r="E22" s="431">
        <v>2543</v>
      </c>
      <c r="F22" s="431">
        <v>2135</v>
      </c>
      <c r="G22" s="429" t="s">
        <v>897</v>
      </c>
      <c r="H22" s="886" t="s">
        <v>941</v>
      </c>
      <c r="I22" s="228" t="s">
        <v>978</v>
      </c>
      <c r="J22" s="429" t="s">
        <v>3</v>
      </c>
      <c r="K22" s="229" t="s">
        <v>979</v>
      </c>
      <c r="L22" s="430" t="s">
        <v>278</v>
      </c>
      <c r="M22" s="431">
        <v>2543</v>
      </c>
      <c r="N22" s="15" t="s">
        <v>13</v>
      </c>
      <c r="O22" s="25" t="s">
        <v>634</v>
      </c>
      <c r="P22" s="902" t="s">
        <v>1576</v>
      </c>
      <c r="Q22" s="870" t="s">
        <v>168</v>
      </c>
      <c r="R22" s="257" t="s">
        <v>168</v>
      </c>
      <c r="S22" s="16" t="s">
        <v>12</v>
      </c>
      <c r="T22" s="914"/>
      <c r="U22" s="907" t="s">
        <v>4</v>
      </c>
      <c r="V22" s="908" t="s">
        <v>150</v>
      </c>
      <c r="W22" s="908" t="s">
        <v>150</v>
      </c>
      <c r="X22" s="908" t="s">
        <v>150</v>
      </c>
      <c r="Y22" s="908" t="s">
        <v>150</v>
      </c>
      <c r="Z22" s="910" t="s">
        <v>150</v>
      </c>
      <c r="AA22" s="908" t="s">
        <v>150</v>
      </c>
      <c r="AB22" s="908" t="s">
        <v>150</v>
      </c>
      <c r="AC22" s="909" t="s">
        <v>4</v>
      </c>
      <c r="AD22" s="14"/>
      <c r="AE22" s="17" t="s">
        <v>12</v>
      </c>
      <c r="AF22" s="17" t="s">
        <v>8</v>
      </c>
      <c r="AG22" s="17" t="s">
        <v>0</v>
      </c>
      <c r="AH22" s="8"/>
      <c r="AI22" s="8"/>
      <c r="AJ22" s="8"/>
    </row>
    <row r="23" spans="1:36" s="9" customFormat="1" ht="47.25" thickBot="1">
      <c r="A23" s="19"/>
      <c r="B23" s="432" t="s">
        <v>895</v>
      </c>
      <c r="C23" s="433" t="s">
        <v>896</v>
      </c>
      <c r="D23" s="434">
        <v>2024</v>
      </c>
      <c r="E23" s="431">
        <v>4603</v>
      </c>
      <c r="F23" s="431">
        <v>10321</v>
      </c>
      <c r="G23" s="429" t="s">
        <v>897</v>
      </c>
      <c r="H23" s="886" t="s">
        <v>972</v>
      </c>
      <c r="I23" s="228" t="s">
        <v>985</v>
      </c>
      <c r="J23" s="429" t="s">
        <v>10</v>
      </c>
      <c r="K23" s="229" t="s">
        <v>986</v>
      </c>
      <c r="L23" s="430" t="s">
        <v>278</v>
      </c>
      <c r="M23" s="431">
        <v>4603</v>
      </c>
      <c r="N23" s="15" t="s">
        <v>27</v>
      </c>
      <c r="O23" s="25"/>
      <c r="P23" s="902" t="s">
        <v>1519</v>
      </c>
      <c r="Q23" s="870" t="s">
        <v>5</v>
      </c>
      <c r="R23" s="257" t="s">
        <v>5</v>
      </c>
      <c r="S23" s="16" t="s">
        <v>27</v>
      </c>
      <c r="T23" s="914"/>
      <c r="U23" s="907" t="s">
        <v>78</v>
      </c>
      <c r="V23" s="908" t="s">
        <v>78</v>
      </c>
      <c r="W23" s="908" t="s">
        <v>78</v>
      </c>
      <c r="X23" s="908" t="s">
        <v>2</v>
      </c>
      <c r="Y23" s="908" t="s">
        <v>78</v>
      </c>
      <c r="Z23" s="908" t="s">
        <v>78</v>
      </c>
      <c r="AA23" s="908" t="s">
        <v>2</v>
      </c>
      <c r="AB23" s="908" t="s">
        <v>78</v>
      </c>
      <c r="AC23" s="909" t="s">
        <v>2</v>
      </c>
      <c r="AD23" s="14"/>
      <c r="AE23" s="17" t="s">
        <v>0</v>
      </c>
      <c r="AF23" s="17" t="s">
        <v>0</v>
      </c>
      <c r="AG23" s="17" t="s">
        <v>0</v>
      </c>
      <c r="AH23" s="8"/>
      <c r="AI23" s="8"/>
      <c r="AJ23" s="8"/>
    </row>
    <row r="24" spans="1:36" s="9" customFormat="1" ht="47.25" thickBot="1">
      <c r="A24" s="19"/>
      <c r="B24" s="432" t="s">
        <v>895</v>
      </c>
      <c r="C24" s="433" t="s">
        <v>896</v>
      </c>
      <c r="D24" s="434">
        <v>2024</v>
      </c>
      <c r="E24" s="431">
        <v>4557</v>
      </c>
      <c r="F24" s="431">
        <v>10019</v>
      </c>
      <c r="G24" s="429" t="s">
        <v>897</v>
      </c>
      <c r="H24" s="886" t="s">
        <v>1233</v>
      </c>
      <c r="I24" s="228" t="s">
        <v>1234</v>
      </c>
      <c r="J24" s="429" t="s">
        <v>3</v>
      </c>
      <c r="K24" s="229" t="s">
        <v>1235</v>
      </c>
      <c r="L24" s="430" t="s">
        <v>278</v>
      </c>
      <c r="M24" s="431">
        <v>4557</v>
      </c>
      <c r="N24" s="15" t="s">
        <v>29</v>
      </c>
      <c r="O24" s="25"/>
      <c r="P24" s="902" t="s">
        <v>1521</v>
      </c>
      <c r="Q24" s="870" t="s">
        <v>33</v>
      </c>
      <c r="R24" s="257" t="s">
        <v>33</v>
      </c>
      <c r="S24" s="16" t="s">
        <v>6</v>
      </c>
      <c r="T24" s="914"/>
      <c r="U24" s="907" t="s">
        <v>4</v>
      </c>
      <c r="V24" s="908" t="s">
        <v>4</v>
      </c>
      <c r="W24" s="908" t="s">
        <v>109</v>
      </c>
      <c r="X24" s="908" t="s">
        <v>4</v>
      </c>
      <c r="Y24" s="908" t="s">
        <v>4</v>
      </c>
      <c r="Z24" s="908" t="s">
        <v>4</v>
      </c>
      <c r="AA24" s="908" t="s">
        <v>4</v>
      </c>
      <c r="AB24" s="908" t="s">
        <v>4</v>
      </c>
      <c r="AC24" s="909" t="s">
        <v>4</v>
      </c>
      <c r="AD24" s="14"/>
      <c r="AE24" s="17" t="s">
        <v>33</v>
      </c>
      <c r="AF24" s="17" t="s">
        <v>33</v>
      </c>
      <c r="AG24" s="897" t="s">
        <v>0</v>
      </c>
      <c r="AH24" s="8"/>
      <c r="AI24" s="8"/>
      <c r="AJ24" s="8"/>
    </row>
    <row r="25" spans="1:36" s="9" customFormat="1" ht="47.25" thickBot="1">
      <c r="A25" s="19"/>
      <c r="B25" s="432" t="s">
        <v>895</v>
      </c>
      <c r="C25" s="433" t="s">
        <v>896</v>
      </c>
      <c r="D25" s="434">
        <v>2024</v>
      </c>
      <c r="E25" s="431">
        <v>3755</v>
      </c>
      <c r="F25" s="431">
        <v>10091</v>
      </c>
      <c r="G25" s="429" t="s">
        <v>897</v>
      </c>
      <c r="H25" s="886" t="s">
        <v>969</v>
      </c>
      <c r="I25" s="228" t="s">
        <v>1190</v>
      </c>
      <c r="J25" s="429" t="s">
        <v>1191</v>
      </c>
      <c r="K25" s="229" t="s">
        <v>1192</v>
      </c>
      <c r="L25" s="430" t="s">
        <v>278</v>
      </c>
      <c r="M25" s="431">
        <v>3755</v>
      </c>
      <c r="N25" s="15" t="s">
        <v>0</v>
      </c>
      <c r="O25" s="25"/>
      <c r="P25" s="902"/>
      <c r="Q25" s="870" t="s">
        <v>171</v>
      </c>
      <c r="R25" s="257" t="s">
        <v>181</v>
      </c>
      <c r="S25" s="16" t="s">
        <v>0</v>
      </c>
      <c r="T25" s="914"/>
      <c r="U25" s="907" t="s">
        <v>2</v>
      </c>
      <c r="V25" s="908" t="s">
        <v>2</v>
      </c>
      <c r="W25" s="908" t="s">
        <v>2</v>
      </c>
      <c r="X25" s="908" t="s">
        <v>2</v>
      </c>
      <c r="Y25" s="908" t="s">
        <v>2</v>
      </c>
      <c r="Z25" s="908" t="s">
        <v>2</v>
      </c>
      <c r="AA25" s="908" t="s">
        <v>2</v>
      </c>
      <c r="AB25" s="908" t="s">
        <v>37</v>
      </c>
      <c r="AC25" s="909" t="s">
        <v>2</v>
      </c>
      <c r="AD25" s="14"/>
      <c r="AE25" s="17" t="s">
        <v>0</v>
      </c>
      <c r="AF25" s="17" t="s">
        <v>0</v>
      </c>
      <c r="AG25" s="17" t="s">
        <v>0</v>
      </c>
      <c r="AH25" s="8"/>
      <c r="AI25" s="8"/>
      <c r="AJ25" s="8"/>
    </row>
    <row r="26" spans="1:36" s="9" customFormat="1" ht="47.25" thickBot="1">
      <c r="A26" s="19"/>
      <c r="B26" s="432" t="s">
        <v>895</v>
      </c>
      <c r="C26" s="433" t="s">
        <v>896</v>
      </c>
      <c r="D26" s="434">
        <v>2024</v>
      </c>
      <c r="E26" s="431">
        <v>3941</v>
      </c>
      <c r="F26" s="431">
        <v>10093</v>
      </c>
      <c r="G26" s="429" t="s">
        <v>897</v>
      </c>
      <c r="H26" s="886" t="s">
        <v>969</v>
      </c>
      <c r="I26" s="228" t="s">
        <v>1193</v>
      </c>
      <c r="J26" s="429" t="s">
        <v>10</v>
      </c>
      <c r="K26" s="229" t="s">
        <v>1194</v>
      </c>
      <c r="L26" s="430" t="s">
        <v>278</v>
      </c>
      <c r="M26" s="431">
        <v>3941</v>
      </c>
      <c r="N26" s="15" t="s">
        <v>0</v>
      </c>
      <c r="O26" s="25"/>
      <c r="P26" s="902"/>
      <c r="Q26" s="870" t="s">
        <v>171</v>
      </c>
      <c r="R26" s="257" t="s">
        <v>181</v>
      </c>
      <c r="S26" s="16" t="s">
        <v>0</v>
      </c>
      <c r="T26" s="914"/>
      <c r="U26" s="907" t="s">
        <v>2</v>
      </c>
      <c r="V26" s="908" t="s">
        <v>2</v>
      </c>
      <c r="W26" s="908" t="s">
        <v>2</v>
      </c>
      <c r="X26" s="908" t="s">
        <v>2</v>
      </c>
      <c r="Y26" s="908" t="s">
        <v>2</v>
      </c>
      <c r="Z26" s="908" t="s">
        <v>2</v>
      </c>
      <c r="AA26" s="908" t="s">
        <v>2</v>
      </c>
      <c r="AB26" s="908" t="s">
        <v>2</v>
      </c>
      <c r="AC26" s="909" t="s">
        <v>2</v>
      </c>
      <c r="AD26" s="14"/>
      <c r="AE26" s="17" t="s">
        <v>0</v>
      </c>
      <c r="AF26" s="17" t="s">
        <v>0</v>
      </c>
      <c r="AG26" s="17" t="s">
        <v>0</v>
      </c>
      <c r="AH26" s="8"/>
      <c r="AI26" s="8"/>
      <c r="AJ26" s="8"/>
    </row>
    <row r="27" spans="1:36" s="9" customFormat="1" ht="47.25" thickBot="1">
      <c r="A27" s="19"/>
      <c r="B27" s="432" t="s">
        <v>895</v>
      </c>
      <c r="C27" s="433" t="s">
        <v>896</v>
      </c>
      <c r="D27" s="434">
        <v>2024</v>
      </c>
      <c r="E27" s="431">
        <v>3741</v>
      </c>
      <c r="F27" s="431">
        <v>10085</v>
      </c>
      <c r="G27" s="429" t="s">
        <v>897</v>
      </c>
      <c r="H27" s="886" t="s">
        <v>969</v>
      </c>
      <c r="I27" s="228" t="s">
        <v>1350</v>
      </c>
      <c r="J27" s="429" t="s">
        <v>10</v>
      </c>
      <c r="K27" s="229" t="s">
        <v>1351</v>
      </c>
      <c r="L27" s="430" t="s">
        <v>278</v>
      </c>
      <c r="M27" s="431">
        <v>3741</v>
      </c>
      <c r="N27" s="15" t="s">
        <v>1</v>
      </c>
      <c r="O27" s="25" t="s">
        <v>1475</v>
      </c>
      <c r="P27" s="902" t="s">
        <v>1577</v>
      </c>
      <c r="Q27" s="870" t="s">
        <v>168</v>
      </c>
      <c r="R27" s="257" t="s">
        <v>168</v>
      </c>
      <c r="S27" s="16" t="s">
        <v>1</v>
      </c>
      <c r="T27" s="914"/>
      <c r="U27" s="907" t="s">
        <v>2</v>
      </c>
      <c r="V27" s="908" t="s">
        <v>2</v>
      </c>
      <c r="W27" s="908" t="s">
        <v>2</v>
      </c>
      <c r="X27" s="908" t="s">
        <v>2</v>
      </c>
      <c r="Y27" s="908" t="s">
        <v>2</v>
      </c>
      <c r="Z27" s="908" t="s">
        <v>2</v>
      </c>
      <c r="AA27" s="908" t="s">
        <v>37</v>
      </c>
      <c r="AB27" s="908" t="s">
        <v>37</v>
      </c>
      <c r="AC27" s="909" t="s">
        <v>4</v>
      </c>
      <c r="AD27" s="14"/>
      <c r="AE27" s="17" t="s">
        <v>0</v>
      </c>
      <c r="AF27" s="17" t="s">
        <v>0</v>
      </c>
      <c r="AG27" s="17" t="s">
        <v>0</v>
      </c>
      <c r="AH27" s="8"/>
      <c r="AI27" s="8"/>
      <c r="AJ27" s="8"/>
    </row>
    <row r="28" spans="1:36" s="9" customFormat="1" ht="47.25" thickBot="1">
      <c r="A28" s="19"/>
      <c r="B28" s="432" t="s">
        <v>895</v>
      </c>
      <c r="C28" s="433" t="s">
        <v>896</v>
      </c>
      <c r="D28" s="434">
        <v>2024</v>
      </c>
      <c r="E28" s="431">
        <v>2747</v>
      </c>
      <c r="F28" s="431">
        <v>77</v>
      </c>
      <c r="G28" s="429" t="s">
        <v>897</v>
      </c>
      <c r="H28" s="886" t="s">
        <v>898</v>
      </c>
      <c r="I28" s="228" t="s">
        <v>1209</v>
      </c>
      <c r="J28" s="429" t="s">
        <v>3</v>
      </c>
      <c r="K28" s="229" t="s">
        <v>1210</v>
      </c>
      <c r="L28" s="430" t="s">
        <v>278</v>
      </c>
      <c r="M28" s="431">
        <v>2747</v>
      </c>
      <c r="N28" s="15" t="s">
        <v>29</v>
      </c>
      <c r="O28" s="25"/>
      <c r="P28" s="902" t="s">
        <v>1578</v>
      </c>
      <c r="Q28" s="870" t="s">
        <v>1525</v>
      </c>
      <c r="R28" s="257" t="s">
        <v>169</v>
      </c>
      <c r="S28" s="16" t="s">
        <v>6</v>
      </c>
      <c r="T28" s="914"/>
      <c r="U28" s="907" t="s">
        <v>4</v>
      </c>
      <c r="V28" s="908" t="s">
        <v>109</v>
      </c>
      <c r="W28" s="908" t="s">
        <v>109</v>
      </c>
      <c r="X28" s="908" t="s">
        <v>105</v>
      </c>
      <c r="Y28" s="908" t="s">
        <v>109</v>
      </c>
      <c r="Z28" s="908" t="s">
        <v>109</v>
      </c>
      <c r="AA28" s="908" t="s">
        <v>109</v>
      </c>
      <c r="AB28" s="908" t="s">
        <v>105</v>
      </c>
      <c r="AC28" s="909" t="s">
        <v>4</v>
      </c>
      <c r="AD28" s="14"/>
      <c r="AE28" s="17" t="s">
        <v>6</v>
      </c>
      <c r="AF28" s="17" t="s">
        <v>0</v>
      </c>
      <c r="AG28" s="17" t="s">
        <v>0</v>
      </c>
      <c r="AH28" s="8"/>
      <c r="AI28" s="8"/>
      <c r="AJ28" s="8"/>
    </row>
    <row r="29" spans="1:36" s="9" customFormat="1" ht="48" thickBot="1">
      <c r="A29" s="19"/>
      <c r="B29" s="432" t="s">
        <v>895</v>
      </c>
      <c r="C29" s="433" t="s">
        <v>896</v>
      </c>
      <c r="D29" s="434">
        <v>2024</v>
      </c>
      <c r="E29" s="431">
        <v>2481</v>
      </c>
      <c r="F29" s="431">
        <v>2664</v>
      </c>
      <c r="G29" s="429" t="s">
        <v>897</v>
      </c>
      <c r="H29" s="886" t="s">
        <v>910</v>
      </c>
      <c r="I29" s="228" t="s">
        <v>997</v>
      </c>
      <c r="J29" s="429" t="s">
        <v>3</v>
      </c>
      <c r="K29" s="229" t="s">
        <v>998</v>
      </c>
      <c r="L29" s="430" t="s">
        <v>278</v>
      </c>
      <c r="M29" s="431">
        <v>2481</v>
      </c>
      <c r="N29" s="15" t="s">
        <v>9</v>
      </c>
      <c r="O29" s="25" t="s">
        <v>1467</v>
      </c>
      <c r="P29" s="902" t="s">
        <v>1489</v>
      </c>
      <c r="Q29" s="870" t="s">
        <v>169</v>
      </c>
      <c r="R29" s="257" t="s">
        <v>169</v>
      </c>
      <c r="S29" s="16" t="s">
        <v>9</v>
      </c>
      <c r="T29" s="914"/>
      <c r="U29" s="907" t="s">
        <v>4</v>
      </c>
      <c r="V29" s="908" t="s">
        <v>78</v>
      </c>
      <c r="W29" s="908" t="s">
        <v>2</v>
      </c>
      <c r="X29" s="908" t="s">
        <v>4</v>
      </c>
      <c r="Y29" s="908" t="s">
        <v>78</v>
      </c>
      <c r="Z29" s="908" t="s">
        <v>37</v>
      </c>
      <c r="AA29" s="908" t="s">
        <v>4</v>
      </c>
      <c r="AB29" s="908" t="s">
        <v>78</v>
      </c>
      <c r="AC29" s="909" t="s">
        <v>4</v>
      </c>
      <c r="AD29" s="14"/>
      <c r="AE29" s="17" t="s">
        <v>1</v>
      </c>
      <c r="AF29" s="17" t="s">
        <v>0</v>
      </c>
      <c r="AG29" s="17" t="s">
        <v>0</v>
      </c>
      <c r="AH29" s="8"/>
      <c r="AI29" s="8"/>
      <c r="AJ29" s="8"/>
    </row>
    <row r="30" spans="1:36" s="9" customFormat="1" ht="47.25" thickBot="1">
      <c r="A30" s="19"/>
      <c r="B30" s="432" t="s">
        <v>895</v>
      </c>
      <c r="C30" s="433" t="s">
        <v>896</v>
      </c>
      <c r="D30" s="434">
        <v>2024</v>
      </c>
      <c r="E30" s="431">
        <v>2477</v>
      </c>
      <c r="F30" s="431">
        <v>2658</v>
      </c>
      <c r="G30" s="429" t="s">
        <v>897</v>
      </c>
      <c r="H30" s="886" t="s">
        <v>910</v>
      </c>
      <c r="I30" s="228" t="s">
        <v>995</v>
      </c>
      <c r="J30" s="429" t="s">
        <v>928</v>
      </c>
      <c r="K30" s="229" t="s">
        <v>996</v>
      </c>
      <c r="L30" s="430" t="s">
        <v>278</v>
      </c>
      <c r="M30" s="431">
        <v>2477</v>
      </c>
      <c r="N30" s="15" t="s">
        <v>9</v>
      </c>
      <c r="O30" s="25" t="s">
        <v>634</v>
      </c>
      <c r="P30" s="902" t="s">
        <v>1488</v>
      </c>
      <c r="Q30" s="870" t="s">
        <v>168</v>
      </c>
      <c r="R30" s="257" t="s">
        <v>168</v>
      </c>
      <c r="S30" s="16" t="s">
        <v>9</v>
      </c>
      <c r="T30" s="914"/>
      <c r="U30" s="907" t="s">
        <v>78</v>
      </c>
      <c r="V30" s="908" t="s">
        <v>78</v>
      </c>
      <c r="W30" s="908" t="s">
        <v>2</v>
      </c>
      <c r="X30" s="908" t="s">
        <v>4</v>
      </c>
      <c r="Y30" s="908" t="s">
        <v>2</v>
      </c>
      <c r="Z30" s="908" t="s">
        <v>2</v>
      </c>
      <c r="AA30" s="908" t="s">
        <v>78</v>
      </c>
      <c r="AB30" s="908" t="s">
        <v>37</v>
      </c>
      <c r="AC30" s="909" t="s">
        <v>4</v>
      </c>
      <c r="AD30" s="14"/>
      <c r="AE30" s="17" t="s">
        <v>9</v>
      </c>
      <c r="AF30" s="17" t="s">
        <v>0</v>
      </c>
      <c r="AG30" s="17" t="s">
        <v>0</v>
      </c>
      <c r="AH30" s="8"/>
      <c r="AI30" s="8"/>
      <c r="AJ30" s="8"/>
    </row>
    <row r="31" spans="1:36" s="9" customFormat="1" ht="47.25" thickBot="1">
      <c r="A31" s="19"/>
      <c r="B31" s="432" t="s">
        <v>895</v>
      </c>
      <c r="C31" s="433" t="s">
        <v>896</v>
      </c>
      <c r="D31" s="434">
        <v>2024</v>
      </c>
      <c r="E31" s="431">
        <v>2832</v>
      </c>
      <c r="F31" s="431">
        <v>2751</v>
      </c>
      <c r="G31" s="429" t="s">
        <v>897</v>
      </c>
      <c r="H31" s="886" t="s">
        <v>917</v>
      </c>
      <c r="I31" s="228" t="s">
        <v>1081</v>
      </c>
      <c r="J31" s="429" t="s">
        <v>3</v>
      </c>
      <c r="K31" s="229" t="s">
        <v>1082</v>
      </c>
      <c r="L31" s="430" t="s">
        <v>278</v>
      </c>
      <c r="M31" s="431">
        <v>2832</v>
      </c>
      <c r="N31" s="15" t="s">
        <v>0</v>
      </c>
      <c r="O31" s="25"/>
      <c r="P31" s="902" t="s">
        <v>1494</v>
      </c>
      <c r="Q31" s="870" t="s">
        <v>171</v>
      </c>
      <c r="R31" s="257" t="s">
        <v>181</v>
      </c>
      <c r="S31" s="16" t="s">
        <v>0</v>
      </c>
      <c r="T31" s="914"/>
      <c r="U31" s="907" t="s">
        <v>2</v>
      </c>
      <c r="V31" s="908" t="s">
        <v>2</v>
      </c>
      <c r="W31" s="908" t="s">
        <v>2</v>
      </c>
      <c r="X31" s="908" t="s">
        <v>2</v>
      </c>
      <c r="Y31" s="908" t="s">
        <v>2</v>
      </c>
      <c r="Z31" s="908" t="s">
        <v>2</v>
      </c>
      <c r="AA31" s="908" t="s">
        <v>2</v>
      </c>
      <c r="AB31" s="908" t="s">
        <v>2</v>
      </c>
      <c r="AC31" s="909" t="s">
        <v>2</v>
      </c>
      <c r="AD31" s="14"/>
      <c r="AE31" s="17" t="s">
        <v>0</v>
      </c>
      <c r="AF31" s="17" t="s">
        <v>0</v>
      </c>
      <c r="AG31" s="17" t="s">
        <v>0</v>
      </c>
      <c r="AH31" s="8"/>
      <c r="AI31" s="8"/>
      <c r="AJ31" s="8"/>
    </row>
    <row r="32" spans="1:36" s="9" customFormat="1" ht="48" thickBot="1">
      <c r="A32" s="19"/>
      <c r="B32" s="432" t="s">
        <v>895</v>
      </c>
      <c r="C32" s="433" t="s">
        <v>896</v>
      </c>
      <c r="D32" s="434">
        <v>2024</v>
      </c>
      <c r="E32" s="431">
        <v>4151</v>
      </c>
      <c r="F32" s="431">
        <v>7721</v>
      </c>
      <c r="G32" s="429" t="s">
        <v>897</v>
      </c>
      <c r="H32" s="886" t="s">
        <v>1440</v>
      </c>
      <c r="I32" s="228" t="s">
        <v>1441</v>
      </c>
      <c r="J32" s="429" t="s">
        <v>1012</v>
      </c>
      <c r="K32" s="229" t="s">
        <v>1442</v>
      </c>
      <c r="L32" s="430" t="s">
        <v>278</v>
      </c>
      <c r="M32" s="431">
        <v>4151</v>
      </c>
      <c r="N32" s="15" t="s">
        <v>8</v>
      </c>
      <c r="O32" s="25" t="s">
        <v>1477</v>
      </c>
      <c r="P32" s="902" t="s">
        <v>1515</v>
      </c>
      <c r="Q32" s="870" t="s">
        <v>169</v>
      </c>
      <c r="R32" s="257" t="s">
        <v>169</v>
      </c>
      <c r="S32" s="16" t="s">
        <v>8</v>
      </c>
      <c r="T32" s="914"/>
      <c r="U32" s="907" t="s">
        <v>2</v>
      </c>
      <c r="V32" s="908" t="s">
        <v>2</v>
      </c>
      <c r="W32" s="908" t="s">
        <v>2</v>
      </c>
      <c r="X32" s="908" t="s">
        <v>4</v>
      </c>
      <c r="Y32" s="908" t="s">
        <v>78</v>
      </c>
      <c r="Z32" s="908" t="s">
        <v>4</v>
      </c>
      <c r="AA32" s="908" t="s">
        <v>78</v>
      </c>
      <c r="AB32" s="908" t="s">
        <v>78</v>
      </c>
      <c r="AC32" s="909" t="s">
        <v>4</v>
      </c>
      <c r="AD32" s="14"/>
      <c r="AE32" s="17" t="s">
        <v>1</v>
      </c>
      <c r="AF32" s="17" t="s">
        <v>0</v>
      </c>
      <c r="AG32" s="17" t="s">
        <v>0</v>
      </c>
      <c r="AH32" s="8"/>
      <c r="AI32" s="8"/>
      <c r="AJ32" s="8"/>
    </row>
    <row r="33" spans="1:36" s="9" customFormat="1" ht="47.25" thickBot="1">
      <c r="A33" s="19"/>
      <c r="B33" s="432" t="s">
        <v>895</v>
      </c>
      <c r="C33" s="433" t="s">
        <v>896</v>
      </c>
      <c r="D33" s="434">
        <v>2024</v>
      </c>
      <c r="E33" s="431">
        <v>4619</v>
      </c>
      <c r="F33" s="431">
        <v>10179</v>
      </c>
      <c r="G33" s="429" t="s">
        <v>897</v>
      </c>
      <c r="H33" s="886" t="s">
        <v>972</v>
      </c>
      <c r="I33" s="228" t="s">
        <v>1462</v>
      </c>
      <c r="J33" s="429" t="s">
        <v>3</v>
      </c>
      <c r="K33" s="229" t="s">
        <v>1463</v>
      </c>
      <c r="L33" s="430" t="s">
        <v>278</v>
      </c>
      <c r="M33" s="431">
        <v>4619</v>
      </c>
      <c r="N33" s="15" t="s">
        <v>8</v>
      </c>
      <c r="O33" s="25" t="s">
        <v>1469</v>
      </c>
      <c r="P33" s="902" t="s">
        <v>1579</v>
      </c>
      <c r="Q33" s="870" t="s">
        <v>168</v>
      </c>
      <c r="R33" s="257" t="s">
        <v>168</v>
      </c>
      <c r="S33" s="16" t="s">
        <v>8</v>
      </c>
      <c r="T33" s="914"/>
      <c r="U33" s="907" t="s">
        <v>2</v>
      </c>
      <c r="V33" s="908" t="s">
        <v>2</v>
      </c>
      <c r="W33" s="908" t="s">
        <v>2</v>
      </c>
      <c r="X33" s="908" t="s">
        <v>2</v>
      </c>
      <c r="Y33" s="908" t="s">
        <v>2</v>
      </c>
      <c r="Z33" s="908" t="s">
        <v>2</v>
      </c>
      <c r="AA33" s="908" t="s">
        <v>2</v>
      </c>
      <c r="AB33" s="908" t="s">
        <v>2</v>
      </c>
      <c r="AC33" s="909" t="s">
        <v>2</v>
      </c>
      <c r="AD33" s="14"/>
      <c r="AE33" s="17" t="s">
        <v>8</v>
      </c>
      <c r="AF33" s="17" t="s">
        <v>0</v>
      </c>
      <c r="AG33" s="17" t="s">
        <v>0</v>
      </c>
      <c r="AH33" s="8"/>
      <c r="AI33" s="8"/>
      <c r="AJ33" s="8"/>
    </row>
    <row r="34" spans="1:36" s="9" customFormat="1" ht="47.25" thickBot="1">
      <c r="A34" s="19"/>
      <c r="B34" s="432" t="s">
        <v>895</v>
      </c>
      <c r="C34" s="433" t="s">
        <v>896</v>
      </c>
      <c r="D34" s="434">
        <v>2024</v>
      </c>
      <c r="E34" s="431">
        <v>4669</v>
      </c>
      <c r="F34" s="431">
        <v>10444</v>
      </c>
      <c r="G34" s="429" t="s">
        <v>897</v>
      </c>
      <c r="H34" s="886" t="s">
        <v>1065</v>
      </c>
      <c r="I34" s="228" t="s">
        <v>1068</v>
      </c>
      <c r="J34" s="429" t="s">
        <v>3</v>
      </c>
      <c r="K34" s="229" t="s">
        <v>1069</v>
      </c>
      <c r="L34" s="430" t="s">
        <v>278</v>
      </c>
      <c r="M34" s="431">
        <v>4669</v>
      </c>
      <c r="N34" s="15" t="s">
        <v>9</v>
      </c>
      <c r="O34" s="25" t="s">
        <v>1470</v>
      </c>
      <c r="P34" s="902" t="s">
        <v>1580</v>
      </c>
      <c r="Q34" s="870" t="s">
        <v>168</v>
      </c>
      <c r="R34" s="257" t="s">
        <v>168</v>
      </c>
      <c r="S34" s="16" t="s">
        <v>9</v>
      </c>
      <c r="T34" s="914"/>
      <c r="U34" s="907" t="s">
        <v>2</v>
      </c>
      <c r="V34" s="908" t="s">
        <v>2</v>
      </c>
      <c r="W34" s="908" t="s">
        <v>2</v>
      </c>
      <c r="X34" s="908" t="s">
        <v>2</v>
      </c>
      <c r="Y34" s="908" t="s">
        <v>2</v>
      </c>
      <c r="Z34" s="908" t="s">
        <v>2</v>
      </c>
      <c r="AA34" s="908" t="s">
        <v>37</v>
      </c>
      <c r="AB34" s="908" t="s">
        <v>2</v>
      </c>
      <c r="AC34" s="909" t="s">
        <v>4</v>
      </c>
      <c r="AD34" s="14"/>
      <c r="AE34" s="17" t="s">
        <v>9</v>
      </c>
      <c r="AF34" s="17" t="s">
        <v>0</v>
      </c>
      <c r="AG34" s="17" t="s">
        <v>0</v>
      </c>
      <c r="AH34" s="8"/>
      <c r="AI34" s="8"/>
      <c r="AJ34" s="8"/>
    </row>
    <row r="35" spans="1:36" s="9" customFormat="1" ht="47.25" thickBot="1">
      <c r="A35" s="19"/>
      <c r="B35" s="432" t="s">
        <v>895</v>
      </c>
      <c r="C35" s="433" t="s">
        <v>896</v>
      </c>
      <c r="D35" s="434">
        <v>2024</v>
      </c>
      <c r="E35" s="431">
        <v>4663</v>
      </c>
      <c r="F35" s="431">
        <v>10406</v>
      </c>
      <c r="G35" s="429" t="s">
        <v>897</v>
      </c>
      <c r="H35" s="886" t="s">
        <v>1065</v>
      </c>
      <c r="I35" s="228" t="s">
        <v>1066</v>
      </c>
      <c r="J35" s="429" t="s">
        <v>1000</v>
      </c>
      <c r="K35" s="229" t="s">
        <v>1067</v>
      </c>
      <c r="L35" s="430" t="s">
        <v>278</v>
      </c>
      <c r="M35" s="431">
        <v>4663</v>
      </c>
      <c r="N35" s="15" t="s">
        <v>9</v>
      </c>
      <c r="O35" s="25" t="s">
        <v>634</v>
      </c>
      <c r="P35" s="902" t="s">
        <v>1581</v>
      </c>
      <c r="Q35" s="870" t="s">
        <v>168</v>
      </c>
      <c r="R35" s="257" t="s">
        <v>168</v>
      </c>
      <c r="S35" s="16" t="s">
        <v>9</v>
      </c>
      <c r="T35" s="914"/>
      <c r="U35" s="907" t="s">
        <v>4</v>
      </c>
      <c r="V35" s="908" t="s">
        <v>4</v>
      </c>
      <c r="W35" s="908" t="s">
        <v>4</v>
      </c>
      <c r="X35" s="908" t="s">
        <v>4</v>
      </c>
      <c r="Y35" s="908" t="s">
        <v>4</v>
      </c>
      <c r="Z35" s="908" t="s">
        <v>4</v>
      </c>
      <c r="AA35" s="908" t="s">
        <v>37</v>
      </c>
      <c r="AB35" s="908" t="s">
        <v>4</v>
      </c>
      <c r="AC35" s="909" t="s">
        <v>4</v>
      </c>
      <c r="AD35" s="14"/>
      <c r="AE35" s="17" t="s">
        <v>0</v>
      </c>
      <c r="AF35" s="17" t="s">
        <v>0</v>
      </c>
      <c r="AG35" s="17" t="s">
        <v>0</v>
      </c>
      <c r="AH35" s="8"/>
      <c r="AI35" s="8"/>
      <c r="AJ35" s="8"/>
    </row>
    <row r="36" spans="1:36" s="9" customFormat="1" ht="47.25" thickBot="1">
      <c r="A36" s="19"/>
      <c r="B36" s="432" t="s">
        <v>895</v>
      </c>
      <c r="C36" s="433" t="s">
        <v>896</v>
      </c>
      <c r="D36" s="434">
        <v>2024</v>
      </c>
      <c r="E36" s="431">
        <v>4657</v>
      </c>
      <c r="F36" s="431">
        <v>10404</v>
      </c>
      <c r="G36" s="429" t="s">
        <v>897</v>
      </c>
      <c r="H36" s="886" t="s">
        <v>1065</v>
      </c>
      <c r="I36" s="228" t="s">
        <v>1360</v>
      </c>
      <c r="J36" s="429" t="s">
        <v>10</v>
      </c>
      <c r="K36" s="229" t="s">
        <v>1361</v>
      </c>
      <c r="L36" s="430" t="s">
        <v>278</v>
      </c>
      <c r="M36" s="431">
        <v>4657</v>
      </c>
      <c r="N36" s="15" t="s">
        <v>1</v>
      </c>
      <c r="O36" s="25" t="s">
        <v>1475</v>
      </c>
      <c r="P36" s="902" t="s">
        <v>1572</v>
      </c>
      <c r="Q36" s="870" t="s">
        <v>168</v>
      </c>
      <c r="R36" s="257" t="s">
        <v>168</v>
      </c>
      <c r="S36" s="16" t="s">
        <v>1</v>
      </c>
      <c r="T36" s="914"/>
      <c r="U36" s="907" t="s">
        <v>2</v>
      </c>
      <c r="V36" s="908" t="s">
        <v>2</v>
      </c>
      <c r="W36" s="908" t="s">
        <v>2</v>
      </c>
      <c r="X36" s="908" t="s">
        <v>2</v>
      </c>
      <c r="Y36" s="908" t="s">
        <v>2</v>
      </c>
      <c r="Z36" s="908" t="s">
        <v>2</v>
      </c>
      <c r="AA36" s="908" t="s">
        <v>2</v>
      </c>
      <c r="AB36" s="908" t="s">
        <v>2</v>
      </c>
      <c r="AC36" s="909" t="s">
        <v>2</v>
      </c>
      <c r="AD36" s="14"/>
      <c r="AE36" s="17" t="s">
        <v>8</v>
      </c>
      <c r="AF36" s="17" t="s">
        <v>0</v>
      </c>
      <c r="AG36" s="17" t="s">
        <v>0</v>
      </c>
      <c r="AH36" s="8"/>
      <c r="AI36" s="8"/>
      <c r="AJ36" s="8"/>
    </row>
    <row r="37" spans="1:36" s="9" customFormat="1" ht="47.25" thickBot="1">
      <c r="A37" s="19"/>
      <c r="B37" s="432" t="s">
        <v>895</v>
      </c>
      <c r="C37" s="433" t="s">
        <v>896</v>
      </c>
      <c r="D37" s="434">
        <v>2024</v>
      </c>
      <c r="E37" s="431">
        <v>4665</v>
      </c>
      <c r="F37" s="431">
        <v>10413</v>
      </c>
      <c r="G37" s="429" t="s">
        <v>897</v>
      </c>
      <c r="H37" s="886" t="s">
        <v>1065</v>
      </c>
      <c r="I37" s="228" t="s">
        <v>1385</v>
      </c>
      <c r="J37" s="429" t="s">
        <v>10</v>
      </c>
      <c r="K37" s="229" t="s">
        <v>1386</v>
      </c>
      <c r="L37" s="430" t="s">
        <v>278</v>
      </c>
      <c r="M37" s="431">
        <v>4665</v>
      </c>
      <c r="N37" s="15" t="s">
        <v>11</v>
      </c>
      <c r="O37" s="25"/>
      <c r="P37" s="912" t="s">
        <v>1654</v>
      </c>
      <c r="Q37" s="870" t="s">
        <v>33</v>
      </c>
      <c r="R37" s="257" t="s">
        <v>33</v>
      </c>
      <c r="S37" s="16" t="s">
        <v>11</v>
      </c>
      <c r="T37" s="914"/>
      <c r="U37" s="907" t="s">
        <v>4</v>
      </c>
      <c r="V37" s="908" t="s">
        <v>79</v>
      </c>
      <c r="W37" s="908" t="s">
        <v>79</v>
      </c>
      <c r="X37" s="908" t="s">
        <v>4</v>
      </c>
      <c r="Y37" s="908" t="s">
        <v>4</v>
      </c>
      <c r="Z37" s="908" t="s">
        <v>4</v>
      </c>
      <c r="AA37" s="908" t="s">
        <v>4</v>
      </c>
      <c r="AB37" s="908" t="s">
        <v>79</v>
      </c>
      <c r="AC37" s="909" t="s">
        <v>4</v>
      </c>
      <c r="AD37" s="14"/>
      <c r="AE37" s="17" t="s">
        <v>9</v>
      </c>
      <c r="AF37" s="17" t="s">
        <v>0</v>
      </c>
      <c r="AG37" s="17" t="s">
        <v>0</v>
      </c>
      <c r="AH37" s="8"/>
      <c r="AI37" s="8"/>
      <c r="AJ37" s="8"/>
    </row>
    <row r="38" spans="1:36" s="9" customFormat="1" ht="47.25" thickBot="1">
      <c r="A38" s="19"/>
      <c r="B38" s="432" t="s">
        <v>895</v>
      </c>
      <c r="C38" s="433" t="s">
        <v>896</v>
      </c>
      <c r="D38" s="434">
        <v>2024</v>
      </c>
      <c r="E38" s="431">
        <v>4686</v>
      </c>
      <c r="F38" s="431">
        <v>10403</v>
      </c>
      <c r="G38" s="429" t="s">
        <v>897</v>
      </c>
      <c r="H38" s="886" t="s">
        <v>1065</v>
      </c>
      <c r="I38" s="228" t="s">
        <v>1358</v>
      </c>
      <c r="J38" s="429" t="s">
        <v>10</v>
      </c>
      <c r="K38" s="229" t="s">
        <v>1359</v>
      </c>
      <c r="L38" s="430" t="s">
        <v>278</v>
      </c>
      <c r="M38" s="431">
        <v>4686</v>
      </c>
      <c r="N38" s="15" t="s">
        <v>1</v>
      </c>
      <c r="O38" s="25" t="s">
        <v>1475</v>
      </c>
      <c r="P38" s="902" t="s">
        <v>1582</v>
      </c>
      <c r="Q38" s="870" t="s">
        <v>168</v>
      </c>
      <c r="R38" s="257" t="s">
        <v>168</v>
      </c>
      <c r="S38" s="16" t="s">
        <v>1</v>
      </c>
      <c r="T38" s="914"/>
      <c r="U38" s="907" t="s">
        <v>2</v>
      </c>
      <c r="V38" s="908" t="s">
        <v>2</v>
      </c>
      <c r="W38" s="908" t="s">
        <v>2</v>
      </c>
      <c r="X38" s="908" t="s">
        <v>2</v>
      </c>
      <c r="Y38" s="908" t="s">
        <v>2</v>
      </c>
      <c r="Z38" s="908" t="s">
        <v>2</v>
      </c>
      <c r="AA38" s="908" t="s">
        <v>37</v>
      </c>
      <c r="AB38" s="908" t="s">
        <v>36</v>
      </c>
      <c r="AC38" s="909" t="s">
        <v>4</v>
      </c>
      <c r="AD38" s="14"/>
      <c r="AE38" s="17" t="s">
        <v>0</v>
      </c>
      <c r="AF38" s="17" t="s">
        <v>0</v>
      </c>
      <c r="AG38" s="17" t="s">
        <v>0</v>
      </c>
      <c r="AH38" s="8"/>
      <c r="AI38" s="8"/>
      <c r="AJ38" s="8"/>
    </row>
    <row r="39" spans="1:36" s="9" customFormat="1" ht="47.25" thickBot="1">
      <c r="A39" s="19"/>
      <c r="B39" s="432" t="s">
        <v>895</v>
      </c>
      <c r="C39" s="433" t="s">
        <v>896</v>
      </c>
      <c r="D39" s="434">
        <v>2024</v>
      </c>
      <c r="E39" s="431">
        <v>4659</v>
      </c>
      <c r="F39" s="431">
        <v>10415</v>
      </c>
      <c r="G39" s="429" t="s">
        <v>897</v>
      </c>
      <c r="H39" s="886" t="s">
        <v>1065</v>
      </c>
      <c r="I39" s="228" t="s">
        <v>1201</v>
      </c>
      <c r="J39" s="429" t="s">
        <v>1000</v>
      </c>
      <c r="K39" s="229" t="s">
        <v>1202</v>
      </c>
      <c r="L39" s="430" t="s">
        <v>278</v>
      </c>
      <c r="M39" s="431">
        <v>4659</v>
      </c>
      <c r="N39" s="15" t="s">
        <v>0</v>
      </c>
      <c r="O39" s="25"/>
      <c r="P39" s="902" t="s">
        <v>1583</v>
      </c>
      <c r="Q39" s="870" t="s">
        <v>169</v>
      </c>
      <c r="R39" s="257" t="s">
        <v>169</v>
      </c>
      <c r="S39" s="16" t="s">
        <v>0</v>
      </c>
      <c r="T39" s="914"/>
      <c r="U39" s="907" t="s">
        <v>2</v>
      </c>
      <c r="V39" s="908" t="s">
        <v>2</v>
      </c>
      <c r="W39" s="908" t="s">
        <v>2</v>
      </c>
      <c r="X39" s="908" t="s">
        <v>78</v>
      </c>
      <c r="Y39" s="908" t="s">
        <v>2</v>
      </c>
      <c r="Z39" s="908" t="s">
        <v>2</v>
      </c>
      <c r="AA39" s="908" t="s">
        <v>2</v>
      </c>
      <c r="AB39" s="908" t="s">
        <v>78</v>
      </c>
      <c r="AC39" s="909" t="s">
        <v>78</v>
      </c>
      <c r="AD39" s="14"/>
      <c r="AE39" s="17" t="s">
        <v>0</v>
      </c>
      <c r="AF39" s="17" t="s">
        <v>0</v>
      </c>
      <c r="AG39" s="17" t="s">
        <v>0</v>
      </c>
      <c r="AH39" s="8"/>
      <c r="AI39" s="8"/>
      <c r="AJ39" s="8"/>
    </row>
    <row r="40" spans="1:36" s="9" customFormat="1" ht="95.25" thickBot="1">
      <c r="A40" s="19"/>
      <c r="B40" s="432" t="s">
        <v>895</v>
      </c>
      <c r="C40" s="433" t="s">
        <v>896</v>
      </c>
      <c r="D40" s="434">
        <v>2024</v>
      </c>
      <c r="E40" s="431">
        <v>2887</v>
      </c>
      <c r="F40" s="431">
        <v>2913</v>
      </c>
      <c r="G40" s="429" t="s">
        <v>897</v>
      </c>
      <c r="H40" s="886" t="s">
        <v>917</v>
      </c>
      <c r="I40" s="228" t="s">
        <v>1418</v>
      </c>
      <c r="J40" s="429" t="s">
        <v>3</v>
      </c>
      <c r="K40" s="229" t="s">
        <v>1419</v>
      </c>
      <c r="L40" s="430" t="s">
        <v>278</v>
      </c>
      <c r="M40" s="431">
        <v>2887</v>
      </c>
      <c r="N40" s="15" t="s">
        <v>8</v>
      </c>
      <c r="O40" s="25" t="s">
        <v>130</v>
      </c>
      <c r="P40" s="902" t="s">
        <v>1584</v>
      </c>
      <c r="Q40" s="870" t="s">
        <v>168</v>
      </c>
      <c r="R40" s="257" t="s">
        <v>168</v>
      </c>
      <c r="S40" s="16" t="s">
        <v>8</v>
      </c>
      <c r="T40" s="914"/>
      <c r="U40" s="907" t="s">
        <v>2</v>
      </c>
      <c r="V40" s="908" t="s">
        <v>2</v>
      </c>
      <c r="W40" s="908" t="s">
        <v>2</v>
      </c>
      <c r="X40" s="908" t="s">
        <v>4</v>
      </c>
      <c r="Y40" s="908" t="s">
        <v>2</v>
      </c>
      <c r="Z40" s="908" t="s">
        <v>2</v>
      </c>
      <c r="AA40" s="908" t="s">
        <v>78</v>
      </c>
      <c r="AB40" s="908" t="s">
        <v>79</v>
      </c>
      <c r="AC40" s="909" t="s">
        <v>4</v>
      </c>
      <c r="AD40" s="14"/>
      <c r="AE40" s="17" t="s">
        <v>1</v>
      </c>
      <c r="AF40" s="17" t="s">
        <v>0</v>
      </c>
      <c r="AG40" s="17" t="s">
        <v>0</v>
      </c>
      <c r="AH40" s="8"/>
      <c r="AI40" s="8"/>
      <c r="AJ40" s="8"/>
    </row>
    <row r="41" spans="1:36" s="9" customFormat="1" ht="47.25" thickBot="1">
      <c r="A41" s="19"/>
      <c r="B41" s="432" t="s">
        <v>895</v>
      </c>
      <c r="C41" s="433" t="s">
        <v>896</v>
      </c>
      <c r="D41" s="434">
        <v>2024</v>
      </c>
      <c r="E41" s="431">
        <v>2878</v>
      </c>
      <c r="F41" s="431">
        <v>2898</v>
      </c>
      <c r="G41" s="429" t="s">
        <v>897</v>
      </c>
      <c r="H41" s="886" t="s">
        <v>917</v>
      </c>
      <c r="I41" s="228" t="s">
        <v>1414</v>
      </c>
      <c r="J41" s="429" t="s">
        <v>3</v>
      </c>
      <c r="K41" s="229" t="s">
        <v>1415</v>
      </c>
      <c r="L41" s="430" t="s">
        <v>278</v>
      </c>
      <c r="M41" s="431">
        <v>2878</v>
      </c>
      <c r="N41" s="15" t="s">
        <v>8</v>
      </c>
      <c r="O41" s="25" t="s">
        <v>130</v>
      </c>
      <c r="P41" s="902" t="s">
        <v>1552</v>
      </c>
      <c r="Q41" s="870" t="s">
        <v>168</v>
      </c>
      <c r="R41" s="257" t="s">
        <v>168</v>
      </c>
      <c r="S41" s="16" t="s">
        <v>8</v>
      </c>
      <c r="T41" s="914"/>
      <c r="U41" s="907" t="s">
        <v>2</v>
      </c>
      <c r="V41" s="908" t="s">
        <v>2</v>
      </c>
      <c r="W41" s="908" t="s">
        <v>2</v>
      </c>
      <c r="X41" s="908" t="s">
        <v>4</v>
      </c>
      <c r="Y41" s="908" t="s">
        <v>2</v>
      </c>
      <c r="Z41" s="908" t="s">
        <v>2</v>
      </c>
      <c r="AA41" s="908" t="s">
        <v>78</v>
      </c>
      <c r="AB41" s="908" t="s">
        <v>37</v>
      </c>
      <c r="AC41" s="909" t="s">
        <v>4</v>
      </c>
      <c r="AD41" s="14"/>
      <c r="AE41" s="17" t="s">
        <v>1</v>
      </c>
      <c r="AF41" s="17" t="s">
        <v>0</v>
      </c>
      <c r="AG41" s="17" t="s">
        <v>0</v>
      </c>
      <c r="AH41" s="8"/>
      <c r="AI41" s="8"/>
      <c r="AJ41" s="8"/>
    </row>
    <row r="42" spans="1:36" s="9" customFormat="1" ht="47.25" thickBot="1">
      <c r="A42" s="19"/>
      <c r="B42" s="432" t="s">
        <v>895</v>
      </c>
      <c r="C42" s="433" t="s">
        <v>896</v>
      </c>
      <c r="D42" s="434">
        <v>2024</v>
      </c>
      <c r="E42" s="431">
        <v>2884</v>
      </c>
      <c r="F42" s="431">
        <v>2911</v>
      </c>
      <c r="G42" s="429" t="s">
        <v>897</v>
      </c>
      <c r="H42" s="886" t="s">
        <v>917</v>
      </c>
      <c r="I42" s="228" t="s">
        <v>1246</v>
      </c>
      <c r="J42" s="429" t="s">
        <v>1247</v>
      </c>
      <c r="K42" s="229" t="s">
        <v>1248</v>
      </c>
      <c r="L42" s="430" t="s">
        <v>278</v>
      </c>
      <c r="M42" s="431">
        <v>2884</v>
      </c>
      <c r="N42" s="15" t="s">
        <v>7</v>
      </c>
      <c r="O42" s="25"/>
      <c r="P42" s="902" t="s">
        <v>1484</v>
      </c>
      <c r="Q42" s="870" t="s">
        <v>33</v>
      </c>
      <c r="R42" s="257" t="s">
        <v>33</v>
      </c>
      <c r="S42" s="16" t="s">
        <v>6</v>
      </c>
      <c r="T42" s="914"/>
      <c r="U42" s="907" t="s">
        <v>4</v>
      </c>
      <c r="V42" s="908" t="s">
        <v>78</v>
      </c>
      <c r="W42" s="908" t="s">
        <v>4</v>
      </c>
      <c r="X42" s="908" t="s">
        <v>4</v>
      </c>
      <c r="Y42" s="908" t="s">
        <v>4</v>
      </c>
      <c r="Z42" s="908" t="s">
        <v>4</v>
      </c>
      <c r="AA42" s="908" t="s">
        <v>4</v>
      </c>
      <c r="AB42" s="908" t="s">
        <v>4</v>
      </c>
      <c r="AC42" s="909" t="s">
        <v>4</v>
      </c>
      <c r="AD42" s="14"/>
      <c r="AE42" s="17" t="s">
        <v>33</v>
      </c>
      <c r="AF42" s="897" t="s">
        <v>0</v>
      </c>
      <c r="AG42" s="897" t="s">
        <v>1</v>
      </c>
      <c r="AH42" s="8"/>
      <c r="AI42" s="8"/>
      <c r="AJ42" s="8"/>
    </row>
    <row r="43" spans="1:36" s="9" customFormat="1" ht="95.25" thickBot="1">
      <c r="A43" s="19"/>
      <c r="B43" s="432" t="s">
        <v>895</v>
      </c>
      <c r="C43" s="433" t="s">
        <v>896</v>
      </c>
      <c r="D43" s="434">
        <v>2024</v>
      </c>
      <c r="E43" s="431">
        <v>2881</v>
      </c>
      <c r="F43" s="431">
        <v>2908</v>
      </c>
      <c r="G43" s="429" t="s">
        <v>897</v>
      </c>
      <c r="H43" s="886" t="s">
        <v>917</v>
      </c>
      <c r="I43" s="228" t="s">
        <v>1416</v>
      </c>
      <c r="J43" s="429" t="s">
        <v>928</v>
      </c>
      <c r="K43" s="229" t="s">
        <v>1417</v>
      </c>
      <c r="L43" s="430" t="s">
        <v>278</v>
      </c>
      <c r="M43" s="431">
        <v>2881</v>
      </c>
      <c r="N43" s="15" t="s">
        <v>8</v>
      </c>
      <c r="O43" s="25" t="s">
        <v>130</v>
      </c>
      <c r="P43" s="902" t="s">
        <v>1585</v>
      </c>
      <c r="Q43" s="870" t="s">
        <v>173</v>
      </c>
      <c r="R43" s="257" t="s">
        <v>181</v>
      </c>
      <c r="S43" s="16" t="s">
        <v>8</v>
      </c>
      <c r="T43" s="914"/>
      <c r="U43" s="907" t="s">
        <v>2</v>
      </c>
      <c r="V43" s="908" t="s">
        <v>2</v>
      </c>
      <c r="W43" s="908" t="s">
        <v>2</v>
      </c>
      <c r="X43" s="908" t="s">
        <v>79</v>
      </c>
      <c r="Y43" s="908" t="s">
        <v>37</v>
      </c>
      <c r="Z43" s="908" t="s">
        <v>78</v>
      </c>
      <c r="AA43" s="908" t="s">
        <v>4</v>
      </c>
      <c r="AB43" s="908" t="s">
        <v>79</v>
      </c>
      <c r="AC43" s="909" t="s">
        <v>4</v>
      </c>
      <c r="AD43" s="14"/>
      <c r="AE43" s="17" t="s">
        <v>0</v>
      </c>
      <c r="AF43" s="17" t="s">
        <v>0</v>
      </c>
      <c r="AG43" s="17" t="s">
        <v>0</v>
      </c>
      <c r="AH43" s="8"/>
      <c r="AI43" s="8"/>
      <c r="AJ43" s="8"/>
    </row>
    <row r="44" spans="1:36" s="9" customFormat="1" ht="47.25" thickBot="1">
      <c r="A44" s="19"/>
      <c r="B44" s="432" t="s">
        <v>895</v>
      </c>
      <c r="C44" s="433" t="s">
        <v>896</v>
      </c>
      <c r="D44" s="434">
        <v>2024</v>
      </c>
      <c r="E44" s="431">
        <v>2623</v>
      </c>
      <c r="F44" s="431">
        <v>2984</v>
      </c>
      <c r="G44" s="429" t="s">
        <v>897</v>
      </c>
      <c r="H44" s="886" t="s">
        <v>917</v>
      </c>
      <c r="I44" s="228" t="s">
        <v>1087</v>
      </c>
      <c r="J44" s="429" t="s">
        <v>3</v>
      </c>
      <c r="K44" s="229" t="s">
        <v>1088</v>
      </c>
      <c r="L44" s="430" t="s">
        <v>278</v>
      </c>
      <c r="M44" s="431">
        <v>2623</v>
      </c>
      <c r="N44" s="15" t="s">
        <v>0</v>
      </c>
      <c r="O44" s="25"/>
      <c r="P44" s="902"/>
      <c r="Q44" s="870" t="s">
        <v>181</v>
      </c>
      <c r="R44" s="257" t="s">
        <v>181</v>
      </c>
      <c r="S44" s="16" t="s">
        <v>0</v>
      </c>
      <c r="T44" s="914"/>
      <c r="U44" s="907" t="s">
        <v>2</v>
      </c>
      <c r="V44" s="908" t="s">
        <v>2</v>
      </c>
      <c r="W44" s="908" t="s">
        <v>2</v>
      </c>
      <c r="X44" s="908" t="s">
        <v>2</v>
      </c>
      <c r="Y44" s="908" t="s">
        <v>2</v>
      </c>
      <c r="Z44" s="908" t="s">
        <v>2</v>
      </c>
      <c r="AA44" s="908" t="s">
        <v>2</v>
      </c>
      <c r="AB44" s="908" t="s">
        <v>2</v>
      </c>
      <c r="AC44" s="909" t="s">
        <v>2</v>
      </c>
      <c r="AD44" s="14"/>
      <c r="AE44" s="17" t="s">
        <v>0</v>
      </c>
      <c r="AF44" s="17" t="s">
        <v>0</v>
      </c>
      <c r="AG44" s="17" t="s">
        <v>0</v>
      </c>
      <c r="AH44" s="8"/>
      <c r="AI44" s="8"/>
      <c r="AJ44" s="8"/>
    </row>
    <row r="45" spans="1:36" s="9" customFormat="1" ht="47.25" thickBot="1">
      <c r="A45" s="19"/>
      <c r="B45" s="432" t="s">
        <v>895</v>
      </c>
      <c r="C45" s="433" t="s">
        <v>896</v>
      </c>
      <c r="D45" s="434">
        <v>2024</v>
      </c>
      <c r="E45" s="431">
        <v>2473</v>
      </c>
      <c r="F45" s="431">
        <v>2648</v>
      </c>
      <c r="G45" s="429" t="s">
        <v>897</v>
      </c>
      <c r="H45" s="886" t="s">
        <v>910</v>
      </c>
      <c r="I45" s="228" t="s">
        <v>911</v>
      </c>
      <c r="J45" s="429" t="s">
        <v>3</v>
      </c>
      <c r="K45" s="229" t="s">
        <v>912</v>
      </c>
      <c r="L45" s="430" t="s">
        <v>278</v>
      </c>
      <c r="M45" s="431">
        <v>2473</v>
      </c>
      <c r="N45" s="15" t="s">
        <v>12</v>
      </c>
      <c r="O45" s="25" t="s">
        <v>634</v>
      </c>
      <c r="P45" s="902" t="s">
        <v>1492</v>
      </c>
      <c r="Q45" s="870" t="s">
        <v>168</v>
      </c>
      <c r="R45" s="257" t="s">
        <v>168</v>
      </c>
      <c r="S45" s="16" t="s">
        <v>12</v>
      </c>
      <c r="T45" s="914"/>
      <c r="U45" s="907" t="s">
        <v>79</v>
      </c>
      <c r="V45" s="908" t="s">
        <v>79</v>
      </c>
      <c r="W45" s="908" t="s">
        <v>37</v>
      </c>
      <c r="X45" s="908" t="s">
        <v>4</v>
      </c>
      <c r="Y45" s="908" t="s">
        <v>37</v>
      </c>
      <c r="Z45" s="908" t="s">
        <v>79</v>
      </c>
      <c r="AA45" s="908" t="s">
        <v>4</v>
      </c>
      <c r="AB45" s="908" t="s">
        <v>79</v>
      </c>
      <c r="AC45" s="909" t="s">
        <v>4</v>
      </c>
      <c r="AD45" s="14"/>
      <c r="AE45" s="17" t="s">
        <v>8</v>
      </c>
      <c r="AF45" s="17" t="s">
        <v>0</v>
      </c>
      <c r="AG45" s="17" t="s">
        <v>0</v>
      </c>
      <c r="AH45" s="8"/>
      <c r="AI45" s="8"/>
      <c r="AJ45" s="8"/>
    </row>
    <row r="46" spans="1:36" s="9" customFormat="1" ht="47.25" thickBot="1">
      <c r="A46" s="19"/>
      <c r="B46" s="432" t="s">
        <v>895</v>
      </c>
      <c r="C46" s="433" t="s">
        <v>896</v>
      </c>
      <c r="D46" s="434">
        <v>2024</v>
      </c>
      <c r="E46" s="431">
        <v>2996</v>
      </c>
      <c r="F46" s="431">
        <v>506</v>
      </c>
      <c r="G46" s="429" t="s">
        <v>897</v>
      </c>
      <c r="H46" s="886" t="s">
        <v>905</v>
      </c>
      <c r="I46" s="228" t="s">
        <v>991</v>
      </c>
      <c r="J46" s="429" t="s">
        <v>3</v>
      </c>
      <c r="K46" s="229" t="s">
        <v>992</v>
      </c>
      <c r="L46" s="430" t="s">
        <v>278</v>
      </c>
      <c r="M46" s="431">
        <v>2996</v>
      </c>
      <c r="N46" s="15" t="s">
        <v>9</v>
      </c>
      <c r="O46" s="25" t="s">
        <v>1468</v>
      </c>
      <c r="P46" s="902" t="s">
        <v>1586</v>
      </c>
      <c r="Q46" s="870" t="s">
        <v>168</v>
      </c>
      <c r="R46" s="257" t="s">
        <v>168</v>
      </c>
      <c r="S46" s="16" t="s">
        <v>9</v>
      </c>
      <c r="T46" s="914"/>
      <c r="U46" s="907" t="s">
        <v>2</v>
      </c>
      <c r="V46" s="908" t="s">
        <v>2</v>
      </c>
      <c r="W46" s="908" t="s">
        <v>2</v>
      </c>
      <c r="X46" s="908" t="s">
        <v>2</v>
      </c>
      <c r="Y46" s="908" t="s">
        <v>2</v>
      </c>
      <c r="Z46" s="908" t="s">
        <v>2</v>
      </c>
      <c r="AA46" s="908" t="s">
        <v>2</v>
      </c>
      <c r="AB46" s="908" t="s">
        <v>2</v>
      </c>
      <c r="AC46" s="909" t="s">
        <v>4</v>
      </c>
      <c r="AD46" s="14"/>
      <c r="AE46" s="17" t="s">
        <v>0</v>
      </c>
      <c r="AF46" s="17" t="s">
        <v>1</v>
      </c>
      <c r="AG46" s="17" t="s">
        <v>0</v>
      </c>
      <c r="AH46" s="8"/>
      <c r="AI46" s="8"/>
      <c r="AJ46" s="8"/>
    </row>
    <row r="47" spans="1:36" s="9" customFormat="1" ht="47.25" thickBot="1">
      <c r="A47" s="19"/>
      <c r="B47" s="432" t="s">
        <v>895</v>
      </c>
      <c r="C47" s="433" t="s">
        <v>896</v>
      </c>
      <c r="D47" s="434">
        <v>2024</v>
      </c>
      <c r="E47" s="431">
        <v>813757</v>
      </c>
      <c r="F47" s="431">
        <v>137</v>
      </c>
      <c r="G47" s="429" t="s">
        <v>897</v>
      </c>
      <c r="H47" s="886" t="s">
        <v>898</v>
      </c>
      <c r="I47" s="228" t="s">
        <v>1226</v>
      </c>
      <c r="J47" s="429" t="s">
        <v>1227</v>
      </c>
      <c r="K47" s="229" t="s">
        <v>1228</v>
      </c>
      <c r="L47" s="430" t="s">
        <v>278</v>
      </c>
      <c r="M47" s="431">
        <v>813757</v>
      </c>
      <c r="N47" s="15" t="s">
        <v>29</v>
      </c>
      <c r="O47" s="25"/>
      <c r="P47" s="902" t="s">
        <v>1526</v>
      </c>
      <c r="Q47" s="870" t="s">
        <v>33</v>
      </c>
      <c r="R47" s="257" t="s">
        <v>33</v>
      </c>
      <c r="S47" s="16" t="s">
        <v>6</v>
      </c>
      <c r="T47" s="914"/>
      <c r="U47" s="907" t="s">
        <v>4</v>
      </c>
      <c r="V47" s="908" t="s">
        <v>4</v>
      </c>
      <c r="W47" s="908" t="s">
        <v>4</v>
      </c>
      <c r="X47" s="908" t="s">
        <v>4</v>
      </c>
      <c r="Y47" s="908" t="s">
        <v>4</v>
      </c>
      <c r="Z47" s="908" t="s">
        <v>4</v>
      </c>
      <c r="AA47" s="908" t="s">
        <v>4</v>
      </c>
      <c r="AB47" s="908" t="s">
        <v>109</v>
      </c>
      <c r="AC47" s="909" t="s">
        <v>4</v>
      </c>
      <c r="AD47" s="14"/>
      <c r="AE47" s="17" t="s">
        <v>33</v>
      </c>
      <c r="AF47" s="17" t="s">
        <v>33</v>
      </c>
      <c r="AG47" s="897" t="s">
        <v>0</v>
      </c>
      <c r="AH47" s="8"/>
      <c r="AI47" s="8"/>
      <c r="AJ47" s="8"/>
    </row>
    <row r="48" spans="1:36" s="9" customFormat="1" ht="47.25" thickBot="1">
      <c r="A48" s="19"/>
      <c r="B48" s="432" t="s">
        <v>895</v>
      </c>
      <c r="C48" s="433" t="s">
        <v>896</v>
      </c>
      <c r="D48" s="434">
        <v>2024</v>
      </c>
      <c r="E48" s="431">
        <v>2775</v>
      </c>
      <c r="F48" s="431">
        <v>130</v>
      </c>
      <c r="G48" s="429" t="s">
        <v>897</v>
      </c>
      <c r="H48" s="886" t="s">
        <v>898</v>
      </c>
      <c r="I48" s="228" t="s">
        <v>1229</v>
      </c>
      <c r="J48" s="429" t="s">
        <v>3</v>
      </c>
      <c r="K48" s="229" t="s">
        <v>1230</v>
      </c>
      <c r="L48" s="430" t="s">
        <v>278</v>
      </c>
      <c r="M48" s="431">
        <v>2775</v>
      </c>
      <c r="N48" s="15" t="s">
        <v>29</v>
      </c>
      <c r="O48" s="25"/>
      <c r="P48" s="902" t="s">
        <v>1485</v>
      </c>
      <c r="Q48" s="870" t="s">
        <v>33</v>
      </c>
      <c r="R48" s="257" t="s">
        <v>33</v>
      </c>
      <c r="S48" s="16" t="s">
        <v>6</v>
      </c>
      <c r="T48" s="914"/>
      <c r="U48" s="907" t="s">
        <v>4</v>
      </c>
      <c r="V48" s="908" t="s">
        <v>4</v>
      </c>
      <c r="W48" s="908" t="s">
        <v>109</v>
      </c>
      <c r="X48" s="908" t="s">
        <v>4</v>
      </c>
      <c r="Y48" s="908" t="s">
        <v>109</v>
      </c>
      <c r="Z48" s="908" t="s">
        <v>4</v>
      </c>
      <c r="AA48" s="908" t="s">
        <v>4</v>
      </c>
      <c r="AB48" s="908" t="s">
        <v>109</v>
      </c>
      <c r="AC48" s="909" t="s">
        <v>4</v>
      </c>
      <c r="AD48" s="14"/>
      <c r="AE48" s="17" t="s">
        <v>33</v>
      </c>
      <c r="AF48" s="17" t="s">
        <v>33</v>
      </c>
      <c r="AG48" s="897" t="s">
        <v>0</v>
      </c>
      <c r="AH48" s="8"/>
      <c r="AI48" s="8"/>
      <c r="AJ48" s="8"/>
    </row>
    <row r="49" spans="1:36" s="9" customFormat="1" ht="47.25" thickBot="1">
      <c r="A49" s="19"/>
      <c r="B49" s="432" t="s">
        <v>895</v>
      </c>
      <c r="C49" s="433" t="s">
        <v>896</v>
      </c>
      <c r="D49" s="434">
        <v>2024</v>
      </c>
      <c r="E49" s="431">
        <v>1956</v>
      </c>
      <c r="F49" s="431">
        <v>151</v>
      </c>
      <c r="G49" s="429" t="s">
        <v>897</v>
      </c>
      <c r="H49" s="886" t="s">
        <v>898</v>
      </c>
      <c r="I49" s="228" t="s">
        <v>1395</v>
      </c>
      <c r="J49" s="429" t="s">
        <v>3</v>
      </c>
      <c r="K49" s="229" t="s">
        <v>1396</v>
      </c>
      <c r="L49" s="430" t="s">
        <v>278</v>
      </c>
      <c r="M49" s="431">
        <v>1956</v>
      </c>
      <c r="N49" s="15" t="s">
        <v>8</v>
      </c>
      <c r="O49" s="25" t="s">
        <v>130</v>
      </c>
      <c r="P49" s="902" t="s">
        <v>1587</v>
      </c>
      <c r="Q49" s="870" t="s">
        <v>181</v>
      </c>
      <c r="R49" s="257" t="s">
        <v>181</v>
      </c>
      <c r="S49" s="16" t="s">
        <v>8</v>
      </c>
      <c r="T49" s="914"/>
      <c r="U49" s="907" t="s">
        <v>2</v>
      </c>
      <c r="V49" s="908" t="s">
        <v>37</v>
      </c>
      <c r="W49" s="908" t="s">
        <v>2</v>
      </c>
      <c r="X49" s="908" t="s">
        <v>37</v>
      </c>
      <c r="Y49" s="908" t="s">
        <v>2</v>
      </c>
      <c r="Z49" s="908" t="s">
        <v>2</v>
      </c>
      <c r="AA49" s="908" t="s">
        <v>4</v>
      </c>
      <c r="AB49" s="908" t="s">
        <v>78</v>
      </c>
      <c r="AC49" s="909" t="s">
        <v>4</v>
      </c>
      <c r="AD49" s="14"/>
      <c r="AE49" s="17" t="s">
        <v>0</v>
      </c>
      <c r="AF49" s="17" t="s">
        <v>33</v>
      </c>
      <c r="AG49" s="17" t="s">
        <v>33</v>
      </c>
      <c r="AH49" s="8"/>
      <c r="AI49" s="8"/>
      <c r="AJ49" s="8"/>
    </row>
    <row r="50" spans="1:36" s="9" customFormat="1" ht="47.25" thickBot="1">
      <c r="A50" s="19"/>
      <c r="B50" s="432" t="s">
        <v>895</v>
      </c>
      <c r="C50" s="433" t="s">
        <v>896</v>
      </c>
      <c r="D50" s="434">
        <v>2024</v>
      </c>
      <c r="E50" s="431">
        <v>1966</v>
      </c>
      <c r="F50" s="431">
        <v>166</v>
      </c>
      <c r="G50" s="429" t="s">
        <v>897</v>
      </c>
      <c r="H50" s="886" t="s">
        <v>898</v>
      </c>
      <c r="I50" s="228" t="s">
        <v>1070</v>
      </c>
      <c r="J50" s="429" t="s">
        <v>10</v>
      </c>
      <c r="K50" s="229" t="s">
        <v>1071</v>
      </c>
      <c r="L50" s="430" t="s">
        <v>278</v>
      </c>
      <c r="M50" s="431">
        <v>1966</v>
      </c>
      <c r="N50" s="15" t="s">
        <v>0</v>
      </c>
      <c r="O50" s="25"/>
      <c r="P50" s="902"/>
      <c r="Q50" s="870" t="s">
        <v>171</v>
      </c>
      <c r="R50" s="257" t="s">
        <v>181</v>
      </c>
      <c r="S50" s="16" t="s">
        <v>0</v>
      </c>
      <c r="T50" s="914"/>
      <c r="U50" s="907" t="s">
        <v>2</v>
      </c>
      <c r="V50" s="908" t="s">
        <v>2</v>
      </c>
      <c r="W50" s="908" t="s">
        <v>2</v>
      </c>
      <c r="X50" s="908" t="s">
        <v>2</v>
      </c>
      <c r="Y50" s="908" t="s">
        <v>2</v>
      </c>
      <c r="Z50" s="908" t="s">
        <v>2</v>
      </c>
      <c r="AA50" s="908" t="s">
        <v>2</v>
      </c>
      <c r="AB50" s="908" t="s">
        <v>2</v>
      </c>
      <c r="AC50" s="909" t="s">
        <v>37</v>
      </c>
      <c r="AD50" s="14"/>
      <c r="AE50" s="17" t="s">
        <v>0</v>
      </c>
      <c r="AF50" s="17" t="s">
        <v>0</v>
      </c>
      <c r="AG50" s="17" t="s">
        <v>0</v>
      </c>
      <c r="AH50" s="8"/>
      <c r="AI50" s="8"/>
      <c r="AJ50" s="8"/>
    </row>
    <row r="51" spans="1:36" s="9" customFormat="1" ht="47.25" thickBot="1">
      <c r="A51" s="19"/>
      <c r="B51" s="432" t="s">
        <v>895</v>
      </c>
      <c r="C51" s="433" t="s">
        <v>896</v>
      </c>
      <c r="D51" s="434">
        <v>2024</v>
      </c>
      <c r="E51" s="431">
        <v>2776</v>
      </c>
      <c r="F51" s="431">
        <v>131</v>
      </c>
      <c r="G51" s="429" t="s">
        <v>897</v>
      </c>
      <c r="H51" s="886" t="s">
        <v>898</v>
      </c>
      <c r="I51" s="228" t="s">
        <v>1215</v>
      </c>
      <c r="J51" s="429" t="s">
        <v>3</v>
      </c>
      <c r="K51" s="229" t="s">
        <v>1216</v>
      </c>
      <c r="L51" s="430" t="s">
        <v>278</v>
      </c>
      <c r="M51" s="431">
        <v>2776</v>
      </c>
      <c r="N51" s="15" t="s">
        <v>29</v>
      </c>
      <c r="O51" s="25"/>
      <c r="P51" s="902" t="s">
        <v>1485</v>
      </c>
      <c r="Q51" s="870" t="s">
        <v>5</v>
      </c>
      <c r="R51" s="257" t="s">
        <v>5</v>
      </c>
      <c r="S51" s="16" t="s">
        <v>6</v>
      </c>
      <c r="T51" s="914"/>
      <c r="U51" s="907" t="s">
        <v>4</v>
      </c>
      <c r="V51" s="908" t="s">
        <v>109</v>
      </c>
      <c r="W51" s="908" t="s">
        <v>4</v>
      </c>
      <c r="X51" s="908" t="s">
        <v>109</v>
      </c>
      <c r="Y51" s="908" t="s">
        <v>4</v>
      </c>
      <c r="Z51" s="908" t="s">
        <v>109</v>
      </c>
      <c r="AA51" s="908" t="s">
        <v>4</v>
      </c>
      <c r="AB51" s="908" t="s">
        <v>109</v>
      </c>
      <c r="AC51" s="909" t="s">
        <v>4</v>
      </c>
      <c r="AD51" s="14"/>
      <c r="AE51" s="17" t="s">
        <v>6</v>
      </c>
      <c r="AF51" s="17" t="s">
        <v>33</v>
      </c>
      <c r="AG51" s="17" t="s">
        <v>0</v>
      </c>
      <c r="AH51" s="8"/>
      <c r="AI51" s="8"/>
      <c r="AJ51" s="8"/>
    </row>
    <row r="52" spans="1:36" s="9" customFormat="1" ht="47.25" thickBot="1">
      <c r="A52" s="19"/>
      <c r="B52" s="432" t="s">
        <v>895</v>
      </c>
      <c r="C52" s="433" t="s">
        <v>896</v>
      </c>
      <c r="D52" s="434">
        <v>2024</v>
      </c>
      <c r="E52" s="431">
        <v>1973</v>
      </c>
      <c r="F52" s="431">
        <v>175</v>
      </c>
      <c r="G52" s="429" t="s">
        <v>897</v>
      </c>
      <c r="H52" s="886" t="s">
        <v>898</v>
      </c>
      <c r="I52" s="228" t="s">
        <v>1240</v>
      </c>
      <c r="J52" s="429" t="s">
        <v>10</v>
      </c>
      <c r="K52" s="229" t="s">
        <v>1241</v>
      </c>
      <c r="L52" s="430" t="s">
        <v>278</v>
      </c>
      <c r="M52" s="431">
        <v>1973</v>
      </c>
      <c r="N52" s="15" t="s">
        <v>7</v>
      </c>
      <c r="O52" s="25"/>
      <c r="P52" s="902" t="s">
        <v>1589</v>
      </c>
      <c r="Q52" s="870" t="s">
        <v>33</v>
      </c>
      <c r="R52" s="257" t="s">
        <v>33</v>
      </c>
      <c r="S52" s="16" t="s">
        <v>6</v>
      </c>
      <c r="T52" s="914"/>
      <c r="U52" s="907" t="s">
        <v>4</v>
      </c>
      <c r="V52" s="908" t="s">
        <v>4</v>
      </c>
      <c r="W52" s="908" t="s">
        <v>78</v>
      </c>
      <c r="X52" s="908" t="s">
        <v>4</v>
      </c>
      <c r="Y52" s="908" t="s">
        <v>4</v>
      </c>
      <c r="Z52" s="908" t="s">
        <v>4</v>
      </c>
      <c r="AA52" s="908" t="s">
        <v>4</v>
      </c>
      <c r="AB52" s="908" t="s">
        <v>4</v>
      </c>
      <c r="AC52" s="909" t="s">
        <v>4</v>
      </c>
      <c r="AD52" s="14"/>
      <c r="AE52" s="17" t="s">
        <v>6</v>
      </c>
      <c r="AF52" s="17" t="s">
        <v>8</v>
      </c>
      <c r="AG52" s="17" t="s">
        <v>0</v>
      </c>
      <c r="AH52" s="8"/>
      <c r="AI52" s="8"/>
      <c r="AJ52" s="8"/>
    </row>
    <row r="53" spans="1:36" s="9" customFormat="1" ht="47.25" thickBot="1">
      <c r="A53" s="19"/>
      <c r="B53" s="432" t="s">
        <v>895</v>
      </c>
      <c r="C53" s="433" t="s">
        <v>896</v>
      </c>
      <c r="D53" s="434">
        <v>2024</v>
      </c>
      <c r="E53" s="431">
        <v>1950</v>
      </c>
      <c r="F53" s="431">
        <v>153</v>
      </c>
      <c r="G53" s="429" t="s">
        <v>897</v>
      </c>
      <c r="H53" s="886" t="s">
        <v>898</v>
      </c>
      <c r="I53" s="228" t="s">
        <v>1281</v>
      </c>
      <c r="J53" s="429" t="s">
        <v>3</v>
      </c>
      <c r="K53" s="229" t="s">
        <v>1282</v>
      </c>
      <c r="L53" s="430" t="s">
        <v>278</v>
      </c>
      <c r="M53" s="431">
        <v>1950</v>
      </c>
      <c r="N53" s="15" t="s">
        <v>30</v>
      </c>
      <c r="O53" s="25"/>
      <c r="P53" s="902" t="s">
        <v>1610</v>
      </c>
      <c r="Q53" s="870" t="s">
        <v>1525</v>
      </c>
      <c r="R53" s="257" t="s">
        <v>169</v>
      </c>
      <c r="S53" s="16" t="s">
        <v>6</v>
      </c>
      <c r="T53" s="914"/>
      <c r="U53" s="907" t="s">
        <v>4</v>
      </c>
      <c r="V53" s="908" t="s">
        <v>4</v>
      </c>
      <c r="W53" s="908" t="s">
        <v>37</v>
      </c>
      <c r="X53" s="908" t="s">
        <v>4</v>
      </c>
      <c r="Y53" s="908" t="s">
        <v>4</v>
      </c>
      <c r="Z53" s="908" t="s">
        <v>4</v>
      </c>
      <c r="AA53" s="908" t="s">
        <v>4</v>
      </c>
      <c r="AB53" s="908" t="s">
        <v>4</v>
      </c>
      <c r="AC53" s="909" t="s">
        <v>4</v>
      </c>
      <c r="AD53" s="14"/>
      <c r="AE53" s="17" t="s">
        <v>6</v>
      </c>
      <c r="AF53" s="17" t="s">
        <v>33</v>
      </c>
      <c r="AG53" s="17" t="s">
        <v>33</v>
      </c>
      <c r="AH53" s="8"/>
      <c r="AI53" s="8"/>
      <c r="AJ53" s="8"/>
    </row>
    <row r="54" spans="1:36" s="9" customFormat="1" ht="47.25" thickBot="1">
      <c r="A54" s="19"/>
      <c r="B54" s="432" t="s">
        <v>895</v>
      </c>
      <c r="C54" s="433" t="s">
        <v>896</v>
      </c>
      <c r="D54" s="434">
        <v>2024</v>
      </c>
      <c r="E54" s="431">
        <v>1970</v>
      </c>
      <c r="F54" s="431">
        <v>150</v>
      </c>
      <c r="G54" s="429" t="s">
        <v>897</v>
      </c>
      <c r="H54" s="886" t="s">
        <v>898</v>
      </c>
      <c r="I54" s="228" t="s">
        <v>903</v>
      </c>
      <c r="J54" s="429" t="s">
        <v>3</v>
      </c>
      <c r="K54" s="229" t="s">
        <v>904</v>
      </c>
      <c r="L54" s="430" t="s">
        <v>278</v>
      </c>
      <c r="M54" s="431">
        <v>1970</v>
      </c>
      <c r="N54" s="15" t="s">
        <v>12</v>
      </c>
      <c r="O54" s="25" t="s">
        <v>634</v>
      </c>
      <c r="P54" s="902" t="s">
        <v>1490</v>
      </c>
      <c r="Q54" s="870" t="s">
        <v>181</v>
      </c>
      <c r="R54" s="257" t="s">
        <v>181</v>
      </c>
      <c r="S54" s="16" t="s">
        <v>12</v>
      </c>
      <c r="T54" s="914"/>
      <c r="U54" s="907" t="s">
        <v>4</v>
      </c>
      <c r="V54" s="908" t="s">
        <v>78</v>
      </c>
      <c r="W54" s="908" t="s">
        <v>2</v>
      </c>
      <c r="X54" s="908" t="s">
        <v>4</v>
      </c>
      <c r="Y54" s="908" t="s">
        <v>37</v>
      </c>
      <c r="Z54" s="908" t="s">
        <v>37</v>
      </c>
      <c r="AA54" s="908" t="s">
        <v>4</v>
      </c>
      <c r="AB54" s="908" t="s">
        <v>78</v>
      </c>
      <c r="AC54" s="909" t="s">
        <v>4</v>
      </c>
      <c r="AD54" s="14"/>
      <c r="AE54" s="17" t="s">
        <v>0</v>
      </c>
      <c r="AF54" s="17" t="s">
        <v>33</v>
      </c>
      <c r="AG54" s="17" t="s">
        <v>33</v>
      </c>
      <c r="AH54" s="8"/>
      <c r="AI54" s="8"/>
      <c r="AJ54" s="8"/>
    </row>
    <row r="55" spans="1:36" s="9" customFormat="1" ht="47.25" thickBot="1">
      <c r="A55" s="19"/>
      <c r="B55" s="432" t="s">
        <v>895</v>
      </c>
      <c r="C55" s="433" t="s">
        <v>896</v>
      </c>
      <c r="D55" s="434">
        <v>2024</v>
      </c>
      <c r="E55" s="431">
        <v>4480</v>
      </c>
      <c r="F55" s="431">
        <v>7050</v>
      </c>
      <c r="G55" s="429" t="s">
        <v>897</v>
      </c>
      <c r="H55" s="886" t="s">
        <v>1035</v>
      </c>
      <c r="I55" s="228" t="s">
        <v>1036</v>
      </c>
      <c r="J55" s="429" t="s">
        <v>3</v>
      </c>
      <c r="K55" s="229" t="s">
        <v>1037</v>
      </c>
      <c r="L55" s="430" t="s">
        <v>278</v>
      </c>
      <c r="M55" s="431">
        <v>4480</v>
      </c>
      <c r="N55" s="15" t="s">
        <v>9</v>
      </c>
      <c r="O55" s="25" t="s">
        <v>634</v>
      </c>
      <c r="P55" s="902" t="s">
        <v>1512</v>
      </c>
      <c r="Q55" s="870" t="s">
        <v>168</v>
      </c>
      <c r="R55" s="257" t="s">
        <v>168</v>
      </c>
      <c r="S55" s="16" t="s">
        <v>9</v>
      </c>
      <c r="T55" s="914"/>
      <c r="U55" s="907" t="s">
        <v>4</v>
      </c>
      <c r="V55" s="908" t="s">
        <v>79</v>
      </c>
      <c r="W55" s="908" t="s">
        <v>4</v>
      </c>
      <c r="X55" s="908" t="s">
        <v>37</v>
      </c>
      <c r="Y55" s="908" t="s">
        <v>78</v>
      </c>
      <c r="Z55" s="908" t="s">
        <v>4</v>
      </c>
      <c r="AA55" s="908" t="s">
        <v>2</v>
      </c>
      <c r="AB55" s="908" t="s">
        <v>4</v>
      </c>
      <c r="AC55" s="909" t="s">
        <v>37</v>
      </c>
      <c r="AD55" s="14"/>
      <c r="AE55" s="17" t="s">
        <v>0</v>
      </c>
      <c r="AF55" s="17" t="s">
        <v>0</v>
      </c>
      <c r="AG55" s="17" t="s">
        <v>0</v>
      </c>
      <c r="AH55" s="8"/>
      <c r="AI55" s="8"/>
      <c r="AJ55" s="8"/>
    </row>
    <row r="56" spans="1:36" s="9" customFormat="1" ht="47.25" thickBot="1">
      <c r="A56" s="19"/>
      <c r="B56" s="432" t="s">
        <v>895</v>
      </c>
      <c r="C56" s="433" t="s">
        <v>896</v>
      </c>
      <c r="D56" s="434">
        <v>2024</v>
      </c>
      <c r="E56" s="431">
        <v>4583</v>
      </c>
      <c r="F56" s="431">
        <v>10327</v>
      </c>
      <c r="G56" s="429" t="s">
        <v>897</v>
      </c>
      <c r="H56" s="886" t="s">
        <v>972</v>
      </c>
      <c r="I56" s="228" t="s">
        <v>1354</v>
      </c>
      <c r="J56" s="429" t="s">
        <v>3</v>
      </c>
      <c r="K56" s="229" t="s">
        <v>1355</v>
      </c>
      <c r="L56" s="430" t="s">
        <v>278</v>
      </c>
      <c r="M56" s="431">
        <v>4583</v>
      </c>
      <c r="N56" s="15" t="s">
        <v>1</v>
      </c>
      <c r="O56" s="25" t="s">
        <v>1475</v>
      </c>
      <c r="P56" s="903" t="s">
        <v>1588</v>
      </c>
      <c r="Q56" s="870" t="s">
        <v>168</v>
      </c>
      <c r="R56" s="257" t="s">
        <v>168</v>
      </c>
      <c r="S56" s="16" t="s">
        <v>1</v>
      </c>
      <c r="T56" s="914"/>
      <c r="U56" s="907" t="s">
        <v>2</v>
      </c>
      <c r="V56" s="908" t="s">
        <v>2</v>
      </c>
      <c r="W56" s="908" t="s">
        <v>2</v>
      </c>
      <c r="X56" s="908" t="s">
        <v>2</v>
      </c>
      <c r="Y56" s="908" t="s">
        <v>2</v>
      </c>
      <c r="Z56" s="908" t="s">
        <v>2</v>
      </c>
      <c r="AA56" s="908" t="s">
        <v>2</v>
      </c>
      <c r="AB56" s="908" t="s">
        <v>2</v>
      </c>
      <c r="AC56" s="909" t="s">
        <v>2</v>
      </c>
      <c r="AD56" s="14"/>
      <c r="AE56" s="17" t="s">
        <v>8</v>
      </c>
      <c r="AF56" s="17" t="s">
        <v>0</v>
      </c>
      <c r="AG56" s="17" t="s">
        <v>0</v>
      </c>
      <c r="AH56" s="8"/>
      <c r="AI56" s="8"/>
      <c r="AJ56" s="8"/>
    </row>
    <row r="57" spans="1:36" s="9" customFormat="1" ht="47.25" thickBot="1">
      <c r="A57" s="19"/>
      <c r="B57" s="432" t="s">
        <v>895</v>
      </c>
      <c r="C57" s="433" t="s">
        <v>896</v>
      </c>
      <c r="D57" s="434">
        <v>2024</v>
      </c>
      <c r="E57" s="431">
        <v>2586</v>
      </c>
      <c r="F57" s="431">
        <v>2155</v>
      </c>
      <c r="G57" s="429" t="s">
        <v>897</v>
      </c>
      <c r="H57" s="886" t="s">
        <v>941</v>
      </c>
      <c r="I57" s="228" t="s">
        <v>1370</v>
      </c>
      <c r="J57" s="429" t="s">
        <v>3</v>
      </c>
      <c r="K57" s="229" t="s">
        <v>1371</v>
      </c>
      <c r="L57" s="430" t="s">
        <v>278</v>
      </c>
      <c r="M57" s="431">
        <v>2586</v>
      </c>
      <c r="N57" s="15" t="s">
        <v>11</v>
      </c>
      <c r="O57" s="25"/>
      <c r="P57" s="902" t="s">
        <v>1590</v>
      </c>
      <c r="Q57" s="870" t="s">
        <v>33</v>
      </c>
      <c r="R57" s="257" t="s">
        <v>33</v>
      </c>
      <c r="S57" s="16" t="s">
        <v>11</v>
      </c>
      <c r="T57" s="914"/>
      <c r="U57" s="907" t="s">
        <v>4</v>
      </c>
      <c r="V57" s="908" t="s">
        <v>4</v>
      </c>
      <c r="W57" s="908" t="s">
        <v>4</v>
      </c>
      <c r="X57" s="908" t="s">
        <v>4</v>
      </c>
      <c r="Y57" s="908" t="s">
        <v>4</v>
      </c>
      <c r="Z57" s="908" t="s">
        <v>4</v>
      </c>
      <c r="AA57" s="908" t="s">
        <v>4</v>
      </c>
      <c r="AB57" s="908" t="s">
        <v>79</v>
      </c>
      <c r="AC57" s="909" t="s">
        <v>4</v>
      </c>
      <c r="AD57" s="14"/>
      <c r="AE57" s="17" t="s">
        <v>0</v>
      </c>
      <c r="AF57" s="17" t="s">
        <v>8</v>
      </c>
      <c r="AG57" s="17" t="s">
        <v>0</v>
      </c>
      <c r="AH57" s="8"/>
      <c r="AI57" s="8"/>
      <c r="AJ57" s="8"/>
    </row>
    <row r="58" spans="1:36" s="9" customFormat="1" ht="47.25" thickBot="1">
      <c r="A58" s="19"/>
      <c r="B58" s="432" t="s">
        <v>895</v>
      </c>
      <c r="C58" s="433" t="s">
        <v>896</v>
      </c>
      <c r="D58" s="434">
        <v>2024</v>
      </c>
      <c r="E58" s="431">
        <v>2616</v>
      </c>
      <c r="F58" s="431">
        <v>2147</v>
      </c>
      <c r="G58" s="429" t="s">
        <v>897</v>
      </c>
      <c r="H58" s="886" t="s">
        <v>941</v>
      </c>
      <c r="I58" s="228" t="s">
        <v>944</v>
      </c>
      <c r="J58" s="429" t="s">
        <v>3</v>
      </c>
      <c r="K58" s="229" t="s">
        <v>945</v>
      </c>
      <c r="L58" s="430" t="s">
        <v>278</v>
      </c>
      <c r="M58" s="431">
        <v>2616</v>
      </c>
      <c r="N58" s="15" t="s">
        <v>12</v>
      </c>
      <c r="O58" s="25" t="s">
        <v>634</v>
      </c>
      <c r="P58" s="902" t="s">
        <v>1611</v>
      </c>
      <c r="Q58" s="870" t="s">
        <v>168</v>
      </c>
      <c r="R58" s="257" t="s">
        <v>168</v>
      </c>
      <c r="S58" s="16" t="s">
        <v>12</v>
      </c>
      <c r="T58" s="914"/>
      <c r="U58" s="907" t="s">
        <v>4</v>
      </c>
      <c r="V58" s="908" t="s">
        <v>79</v>
      </c>
      <c r="W58" s="908" t="s">
        <v>79</v>
      </c>
      <c r="X58" s="908" t="s">
        <v>79</v>
      </c>
      <c r="Y58" s="908" t="s">
        <v>78</v>
      </c>
      <c r="Z58" s="908" t="s">
        <v>78</v>
      </c>
      <c r="AA58" s="908" t="s">
        <v>78</v>
      </c>
      <c r="AB58" s="908" t="s">
        <v>78</v>
      </c>
      <c r="AC58" s="909" t="s">
        <v>4</v>
      </c>
      <c r="AD58" s="14"/>
      <c r="AE58" s="17" t="s">
        <v>1</v>
      </c>
      <c r="AF58" s="17" t="s">
        <v>0</v>
      </c>
      <c r="AG58" s="17" t="s">
        <v>0</v>
      </c>
      <c r="AH58" s="8"/>
      <c r="AI58" s="8"/>
      <c r="AJ58" s="8"/>
    </row>
    <row r="59" spans="1:36" s="9" customFormat="1" ht="47.25" thickBot="1">
      <c r="A59" s="19"/>
      <c r="B59" s="432" t="s">
        <v>895</v>
      </c>
      <c r="C59" s="433" t="s">
        <v>896</v>
      </c>
      <c r="D59" s="434">
        <v>2024</v>
      </c>
      <c r="E59" s="431">
        <v>3511</v>
      </c>
      <c r="F59" s="431">
        <v>3062</v>
      </c>
      <c r="G59" s="429" t="s">
        <v>897</v>
      </c>
      <c r="H59" s="886" t="s">
        <v>946</v>
      </c>
      <c r="I59" s="228" t="s">
        <v>1098</v>
      </c>
      <c r="J59" s="429" t="s">
        <v>931</v>
      </c>
      <c r="K59" s="229" t="s">
        <v>1099</v>
      </c>
      <c r="L59" s="430" t="s">
        <v>278</v>
      </c>
      <c r="M59" s="431">
        <v>3511</v>
      </c>
      <c r="N59" s="15" t="s">
        <v>0</v>
      </c>
      <c r="O59" s="25"/>
      <c r="P59" s="902" t="s">
        <v>1591</v>
      </c>
      <c r="Q59" s="870" t="s">
        <v>169</v>
      </c>
      <c r="R59" s="257" t="s">
        <v>169</v>
      </c>
      <c r="S59" s="16" t="s">
        <v>0</v>
      </c>
      <c r="T59" s="914"/>
      <c r="U59" s="907" t="s">
        <v>2</v>
      </c>
      <c r="V59" s="908" t="s">
        <v>2</v>
      </c>
      <c r="W59" s="908" t="s">
        <v>2</v>
      </c>
      <c r="X59" s="908" t="s">
        <v>2</v>
      </c>
      <c r="Y59" s="908" t="s">
        <v>2</v>
      </c>
      <c r="Z59" s="908" t="s">
        <v>2</v>
      </c>
      <c r="AA59" s="908" t="s">
        <v>37</v>
      </c>
      <c r="AB59" s="908" t="s">
        <v>2</v>
      </c>
      <c r="AC59" s="909" t="s">
        <v>78</v>
      </c>
      <c r="AD59" s="14"/>
      <c r="AE59" s="17" t="s">
        <v>0</v>
      </c>
      <c r="AF59" s="17" t="s">
        <v>0</v>
      </c>
      <c r="AG59" s="17" t="s">
        <v>0</v>
      </c>
      <c r="AH59" s="8"/>
      <c r="AI59" s="8"/>
      <c r="AJ59" s="8"/>
    </row>
    <row r="60" spans="1:36" s="9" customFormat="1" ht="48" thickBot="1">
      <c r="A60" s="19"/>
      <c r="B60" s="432" t="s">
        <v>895</v>
      </c>
      <c r="C60" s="433" t="s">
        <v>896</v>
      </c>
      <c r="D60" s="434">
        <v>2024</v>
      </c>
      <c r="E60" s="431">
        <v>3507</v>
      </c>
      <c r="F60" s="431">
        <v>3069</v>
      </c>
      <c r="G60" s="429" t="s">
        <v>897</v>
      </c>
      <c r="H60" s="886" t="s">
        <v>946</v>
      </c>
      <c r="I60" s="228" t="s">
        <v>1426</v>
      </c>
      <c r="J60" s="429" t="s">
        <v>3</v>
      </c>
      <c r="K60" s="229" t="s">
        <v>1427</v>
      </c>
      <c r="L60" s="430" t="s">
        <v>278</v>
      </c>
      <c r="M60" s="431">
        <v>3507</v>
      </c>
      <c r="N60" s="15" t="s">
        <v>8</v>
      </c>
      <c r="O60" s="25" t="s">
        <v>1477</v>
      </c>
      <c r="P60" s="902" t="s">
        <v>1553</v>
      </c>
      <c r="Q60" s="870" t="s">
        <v>169</v>
      </c>
      <c r="R60" s="257" t="s">
        <v>169</v>
      </c>
      <c r="S60" s="16" t="s">
        <v>8</v>
      </c>
      <c r="T60" s="914"/>
      <c r="U60" s="907" t="s">
        <v>4</v>
      </c>
      <c r="V60" s="908" t="s">
        <v>4</v>
      </c>
      <c r="W60" s="908" t="s">
        <v>4</v>
      </c>
      <c r="X60" s="908" t="s">
        <v>4</v>
      </c>
      <c r="Y60" s="908" t="s">
        <v>78</v>
      </c>
      <c r="Z60" s="908" t="s">
        <v>78</v>
      </c>
      <c r="AA60" s="908" t="s">
        <v>2</v>
      </c>
      <c r="AB60" s="908" t="s">
        <v>4</v>
      </c>
      <c r="AC60" s="909" t="s">
        <v>37</v>
      </c>
      <c r="AD60" s="14"/>
      <c r="AE60" s="17" t="s">
        <v>1</v>
      </c>
      <c r="AF60" s="17" t="s">
        <v>0</v>
      </c>
      <c r="AG60" s="17" t="s">
        <v>0</v>
      </c>
      <c r="AH60" s="8"/>
      <c r="AI60" s="8"/>
      <c r="AJ60" s="8"/>
    </row>
    <row r="61" spans="1:36" s="9" customFormat="1" ht="47.25" thickBot="1">
      <c r="A61" s="19"/>
      <c r="B61" s="432" t="s">
        <v>895</v>
      </c>
      <c r="C61" s="433" t="s">
        <v>896</v>
      </c>
      <c r="D61" s="434">
        <v>2024</v>
      </c>
      <c r="E61" s="431">
        <v>4494</v>
      </c>
      <c r="F61" s="431">
        <v>7056</v>
      </c>
      <c r="G61" s="429" t="s">
        <v>897</v>
      </c>
      <c r="H61" s="886" t="s">
        <v>1035</v>
      </c>
      <c r="I61" s="228" t="s">
        <v>1122</v>
      </c>
      <c r="J61" s="429" t="s">
        <v>10</v>
      </c>
      <c r="K61" s="229" t="s">
        <v>1123</v>
      </c>
      <c r="L61" s="430" t="s">
        <v>278</v>
      </c>
      <c r="M61" s="431">
        <v>4494</v>
      </c>
      <c r="N61" s="15" t="s">
        <v>0</v>
      </c>
      <c r="O61" s="25"/>
      <c r="P61" s="902"/>
      <c r="Q61" s="870" t="s">
        <v>181</v>
      </c>
      <c r="R61" s="257" t="s">
        <v>181</v>
      </c>
      <c r="S61" s="16" t="s">
        <v>0</v>
      </c>
      <c r="T61" s="914"/>
      <c r="U61" s="907" t="s">
        <v>2</v>
      </c>
      <c r="V61" s="908" t="s">
        <v>2</v>
      </c>
      <c r="W61" s="908" t="s">
        <v>2</v>
      </c>
      <c r="X61" s="908" t="s">
        <v>2</v>
      </c>
      <c r="Y61" s="908" t="s">
        <v>2</v>
      </c>
      <c r="Z61" s="908" t="s">
        <v>2</v>
      </c>
      <c r="AA61" s="908" t="s">
        <v>2</v>
      </c>
      <c r="AB61" s="908" t="s">
        <v>2</v>
      </c>
      <c r="AC61" s="909" t="s">
        <v>37</v>
      </c>
      <c r="AD61" s="14"/>
      <c r="AE61" s="17" t="s">
        <v>0</v>
      </c>
      <c r="AF61" s="17" t="s">
        <v>0</v>
      </c>
      <c r="AG61" s="17" t="s">
        <v>0</v>
      </c>
      <c r="AH61" s="8"/>
      <c r="AI61" s="8"/>
      <c r="AJ61" s="8"/>
    </row>
    <row r="62" spans="1:36" s="9" customFormat="1" ht="47.25" thickBot="1">
      <c r="A62" s="19"/>
      <c r="B62" s="432" t="s">
        <v>895</v>
      </c>
      <c r="C62" s="433" t="s">
        <v>896</v>
      </c>
      <c r="D62" s="434">
        <v>2024</v>
      </c>
      <c r="E62" s="431">
        <v>3533</v>
      </c>
      <c r="F62" s="431">
        <v>3054</v>
      </c>
      <c r="G62" s="429" t="s">
        <v>897</v>
      </c>
      <c r="H62" s="886" t="s">
        <v>946</v>
      </c>
      <c r="I62" s="228" t="s">
        <v>1023</v>
      </c>
      <c r="J62" s="429" t="s">
        <v>3</v>
      </c>
      <c r="K62" s="229" t="s">
        <v>1024</v>
      </c>
      <c r="L62" s="430" t="s">
        <v>278</v>
      </c>
      <c r="M62" s="431">
        <v>3533</v>
      </c>
      <c r="N62" s="15" t="s">
        <v>9</v>
      </c>
      <c r="O62" s="25" t="s">
        <v>634</v>
      </c>
      <c r="P62" s="902" t="s">
        <v>1506</v>
      </c>
      <c r="Q62" s="870" t="s">
        <v>168</v>
      </c>
      <c r="R62" s="257" t="s">
        <v>168</v>
      </c>
      <c r="S62" s="16" t="s">
        <v>9</v>
      </c>
      <c r="T62" s="914"/>
      <c r="U62" s="907" t="s">
        <v>4</v>
      </c>
      <c r="V62" s="908" t="s">
        <v>4</v>
      </c>
      <c r="W62" s="908" t="s">
        <v>4</v>
      </c>
      <c r="X62" s="908" t="s">
        <v>2</v>
      </c>
      <c r="Y62" s="908" t="s">
        <v>78</v>
      </c>
      <c r="Z62" s="908" t="s">
        <v>78</v>
      </c>
      <c r="AA62" s="908" t="s">
        <v>2</v>
      </c>
      <c r="AB62" s="908" t="s">
        <v>78</v>
      </c>
      <c r="AC62" s="909" t="s">
        <v>78</v>
      </c>
      <c r="AD62" s="14"/>
      <c r="AE62" s="17" t="s">
        <v>0</v>
      </c>
      <c r="AF62" s="17" t="s">
        <v>0</v>
      </c>
      <c r="AG62" s="17" t="s">
        <v>0</v>
      </c>
      <c r="AH62" s="8"/>
      <c r="AI62" s="8"/>
      <c r="AJ62" s="8"/>
    </row>
    <row r="63" spans="1:36" s="9" customFormat="1" ht="47.25" thickBot="1">
      <c r="A63" s="19"/>
      <c r="B63" s="432" t="s">
        <v>895</v>
      </c>
      <c r="C63" s="433" t="s">
        <v>896</v>
      </c>
      <c r="D63" s="434">
        <v>2024</v>
      </c>
      <c r="E63" s="431">
        <v>3518</v>
      </c>
      <c r="F63" s="431">
        <v>3226</v>
      </c>
      <c r="G63" s="429" t="s">
        <v>897</v>
      </c>
      <c r="H63" s="886" t="s">
        <v>946</v>
      </c>
      <c r="I63" s="228" t="s">
        <v>1100</v>
      </c>
      <c r="J63" s="429" t="s">
        <v>10</v>
      </c>
      <c r="K63" s="229" t="s">
        <v>1101</v>
      </c>
      <c r="L63" s="430" t="s">
        <v>278</v>
      </c>
      <c r="M63" s="431">
        <v>3518</v>
      </c>
      <c r="N63" s="15" t="s">
        <v>0</v>
      </c>
      <c r="O63" s="25"/>
      <c r="P63" s="902"/>
      <c r="Q63" s="870" t="s">
        <v>181</v>
      </c>
      <c r="R63" s="257" t="s">
        <v>181</v>
      </c>
      <c r="S63" s="16" t="s">
        <v>0</v>
      </c>
      <c r="T63" s="914"/>
      <c r="U63" s="907" t="s">
        <v>2</v>
      </c>
      <c r="V63" s="908" t="s">
        <v>2</v>
      </c>
      <c r="W63" s="908" t="s">
        <v>2</v>
      </c>
      <c r="X63" s="908" t="s">
        <v>2</v>
      </c>
      <c r="Y63" s="908" t="s">
        <v>2</v>
      </c>
      <c r="Z63" s="908" t="s">
        <v>2</v>
      </c>
      <c r="AA63" s="908" t="s">
        <v>2</v>
      </c>
      <c r="AB63" s="908" t="s">
        <v>2</v>
      </c>
      <c r="AC63" s="909" t="s">
        <v>2</v>
      </c>
      <c r="AD63" s="14"/>
      <c r="AE63" s="17" t="s">
        <v>0</v>
      </c>
      <c r="AF63" s="17" t="s">
        <v>0</v>
      </c>
      <c r="AG63" s="17" t="s">
        <v>0</v>
      </c>
      <c r="AH63" s="8"/>
      <c r="AI63" s="8"/>
      <c r="AJ63" s="8"/>
    </row>
    <row r="64" spans="1:36" s="9" customFormat="1" ht="47.25" thickBot="1">
      <c r="A64" s="19"/>
      <c r="B64" s="432" t="s">
        <v>895</v>
      </c>
      <c r="C64" s="433" t="s">
        <v>896</v>
      </c>
      <c r="D64" s="434">
        <v>2024</v>
      </c>
      <c r="E64" s="431">
        <v>2517</v>
      </c>
      <c r="F64" s="431">
        <v>2541</v>
      </c>
      <c r="G64" s="429" t="s">
        <v>897</v>
      </c>
      <c r="H64" s="886" t="s">
        <v>1002</v>
      </c>
      <c r="I64" s="228" t="s">
        <v>1079</v>
      </c>
      <c r="J64" s="429" t="s">
        <v>3</v>
      </c>
      <c r="K64" s="229" t="s">
        <v>1080</v>
      </c>
      <c r="L64" s="430" t="s">
        <v>278</v>
      </c>
      <c r="M64" s="431">
        <v>2517</v>
      </c>
      <c r="N64" s="15" t="s">
        <v>0</v>
      </c>
      <c r="O64" s="25"/>
      <c r="P64" s="902" t="s">
        <v>1592</v>
      </c>
      <c r="Q64" s="870" t="s">
        <v>169</v>
      </c>
      <c r="R64" s="257" t="s">
        <v>169</v>
      </c>
      <c r="S64" s="16" t="s">
        <v>0</v>
      </c>
      <c r="T64" s="914"/>
      <c r="U64" s="907" t="s">
        <v>4</v>
      </c>
      <c r="V64" s="908" t="s">
        <v>37</v>
      </c>
      <c r="W64" s="908" t="s">
        <v>37</v>
      </c>
      <c r="X64" s="908" t="s">
        <v>2</v>
      </c>
      <c r="Y64" s="908" t="s">
        <v>2</v>
      </c>
      <c r="Z64" s="908" t="s">
        <v>1479</v>
      </c>
      <c r="AA64" s="908" t="s">
        <v>2</v>
      </c>
      <c r="AB64" s="908" t="s">
        <v>2</v>
      </c>
      <c r="AC64" s="909" t="s">
        <v>4</v>
      </c>
      <c r="AD64" s="14"/>
      <c r="AE64" s="17" t="s">
        <v>0</v>
      </c>
      <c r="AF64" s="17" t="s">
        <v>0</v>
      </c>
      <c r="AG64" s="17" t="s">
        <v>0</v>
      </c>
      <c r="AH64" s="8"/>
      <c r="AI64" s="8"/>
      <c r="AJ64" s="8"/>
    </row>
    <row r="65" spans="1:36" s="9" customFormat="1" ht="47.25" thickBot="1">
      <c r="A65" s="19"/>
      <c r="B65" s="432" t="s">
        <v>895</v>
      </c>
      <c r="C65" s="433" t="s">
        <v>896</v>
      </c>
      <c r="D65" s="434">
        <v>2024</v>
      </c>
      <c r="E65" s="431">
        <v>2514</v>
      </c>
      <c r="F65" s="431">
        <v>2539</v>
      </c>
      <c r="G65" s="429" t="s">
        <v>897</v>
      </c>
      <c r="H65" s="886" t="s">
        <v>1002</v>
      </c>
      <c r="I65" s="228" t="s">
        <v>1003</v>
      </c>
      <c r="J65" s="429" t="s">
        <v>3</v>
      </c>
      <c r="K65" s="229" t="s">
        <v>1004</v>
      </c>
      <c r="L65" s="430" t="s">
        <v>278</v>
      </c>
      <c r="M65" s="431">
        <v>2514</v>
      </c>
      <c r="N65" s="15" t="s">
        <v>9</v>
      </c>
      <c r="O65" s="25" t="s">
        <v>634</v>
      </c>
      <c r="P65" s="902" t="s">
        <v>1547</v>
      </c>
      <c r="Q65" s="870" t="s">
        <v>169</v>
      </c>
      <c r="R65" s="257" t="s">
        <v>169</v>
      </c>
      <c r="S65" s="16" t="s">
        <v>9</v>
      </c>
      <c r="T65" s="914"/>
      <c r="U65" s="907" t="s">
        <v>2</v>
      </c>
      <c r="V65" s="908" t="s">
        <v>37</v>
      </c>
      <c r="W65" s="908" t="s">
        <v>2</v>
      </c>
      <c r="X65" s="908" t="s">
        <v>2</v>
      </c>
      <c r="Y65" s="908" t="s">
        <v>2</v>
      </c>
      <c r="Z65" s="908" t="s">
        <v>2</v>
      </c>
      <c r="AA65" s="908" t="s">
        <v>37</v>
      </c>
      <c r="AB65" s="908" t="s">
        <v>37</v>
      </c>
      <c r="AC65" s="909" t="s">
        <v>4</v>
      </c>
      <c r="AD65" s="14"/>
      <c r="AE65" s="17" t="s">
        <v>9</v>
      </c>
      <c r="AF65" s="17" t="s">
        <v>0</v>
      </c>
      <c r="AG65" s="17" t="s">
        <v>0</v>
      </c>
      <c r="AH65" s="8"/>
      <c r="AI65" s="8"/>
      <c r="AJ65" s="8"/>
    </row>
    <row r="66" spans="1:36" s="9" customFormat="1" ht="48" thickBot="1">
      <c r="A66" s="19"/>
      <c r="B66" s="432" t="s">
        <v>895</v>
      </c>
      <c r="C66" s="433" t="s">
        <v>896</v>
      </c>
      <c r="D66" s="434">
        <v>2024</v>
      </c>
      <c r="E66" s="431">
        <v>3958</v>
      </c>
      <c r="F66" s="431">
        <v>9520</v>
      </c>
      <c r="G66" s="429" t="s">
        <v>897</v>
      </c>
      <c r="H66" s="886" t="s">
        <v>1341</v>
      </c>
      <c r="I66" s="228" t="s">
        <v>1342</v>
      </c>
      <c r="J66" s="429" t="s">
        <v>3</v>
      </c>
      <c r="K66" s="229" t="s">
        <v>1343</v>
      </c>
      <c r="L66" s="430" t="s">
        <v>278</v>
      </c>
      <c r="M66" s="431">
        <v>3958</v>
      </c>
      <c r="N66" s="15" t="s">
        <v>1</v>
      </c>
      <c r="O66" s="25" t="s">
        <v>1473</v>
      </c>
      <c r="P66" s="902" t="s">
        <v>1593</v>
      </c>
      <c r="Q66" s="870" t="s">
        <v>167</v>
      </c>
      <c r="R66" s="257" t="s">
        <v>168</v>
      </c>
      <c r="S66" s="16" t="s">
        <v>1</v>
      </c>
      <c r="T66" s="914"/>
      <c r="U66" s="907" t="s">
        <v>2</v>
      </c>
      <c r="V66" s="908" t="s">
        <v>2</v>
      </c>
      <c r="W66" s="908" t="s">
        <v>2</v>
      </c>
      <c r="X66" s="908" t="s">
        <v>2</v>
      </c>
      <c r="Y66" s="908" t="s">
        <v>37</v>
      </c>
      <c r="Z66" s="908" t="s">
        <v>37</v>
      </c>
      <c r="AA66" s="908" t="s">
        <v>2</v>
      </c>
      <c r="AB66" s="908" t="s">
        <v>37</v>
      </c>
      <c r="AC66" s="909" t="s">
        <v>2</v>
      </c>
      <c r="AD66" s="14"/>
      <c r="AE66" s="17" t="s">
        <v>0</v>
      </c>
      <c r="AF66" s="17" t="s">
        <v>0</v>
      </c>
      <c r="AG66" s="17" t="s">
        <v>0</v>
      </c>
      <c r="AH66" s="8"/>
      <c r="AI66" s="8"/>
      <c r="AJ66" s="8"/>
    </row>
    <row r="67" spans="1:36" s="9" customFormat="1" ht="47.25" thickBot="1">
      <c r="A67" s="19"/>
      <c r="B67" s="432" t="s">
        <v>895</v>
      </c>
      <c r="C67" s="433" t="s">
        <v>896</v>
      </c>
      <c r="D67" s="434">
        <v>2024</v>
      </c>
      <c r="E67" s="431">
        <v>2873</v>
      </c>
      <c r="F67" s="431">
        <v>2785</v>
      </c>
      <c r="G67" s="429" t="s">
        <v>897</v>
      </c>
      <c r="H67" s="886" t="s">
        <v>917</v>
      </c>
      <c r="I67" s="228" t="s">
        <v>920</v>
      </c>
      <c r="J67" s="429" t="s">
        <v>921</v>
      </c>
      <c r="K67" s="229" t="s">
        <v>922</v>
      </c>
      <c r="L67" s="430" t="s">
        <v>278</v>
      </c>
      <c r="M67" s="431">
        <v>2873</v>
      </c>
      <c r="N67" s="15" t="s">
        <v>12</v>
      </c>
      <c r="O67" s="25" t="s">
        <v>634</v>
      </c>
      <c r="P67" s="902" t="s">
        <v>1497</v>
      </c>
      <c r="Q67" s="870" t="s">
        <v>5</v>
      </c>
      <c r="R67" s="257" t="s">
        <v>5</v>
      </c>
      <c r="S67" s="16" t="s">
        <v>12</v>
      </c>
      <c r="T67" s="914"/>
      <c r="U67" s="907" t="s">
        <v>4</v>
      </c>
      <c r="V67" s="908" t="s">
        <v>4</v>
      </c>
      <c r="W67" s="908" t="s">
        <v>79</v>
      </c>
      <c r="X67" s="908" t="s">
        <v>4</v>
      </c>
      <c r="Y67" s="908" t="s">
        <v>78</v>
      </c>
      <c r="Z67" s="908" t="s">
        <v>4</v>
      </c>
      <c r="AA67" s="908" t="s">
        <v>4</v>
      </c>
      <c r="AB67" s="908" t="s">
        <v>4</v>
      </c>
      <c r="AC67" s="909" t="s">
        <v>4</v>
      </c>
      <c r="AD67" s="14"/>
      <c r="AE67" s="17" t="s">
        <v>0</v>
      </c>
      <c r="AF67" s="17" t="s">
        <v>0</v>
      </c>
      <c r="AG67" s="17" t="s">
        <v>0</v>
      </c>
      <c r="AH67" s="8"/>
      <c r="AI67" s="8"/>
      <c r="AJ67" s="8"/>
    </row>
    <row r="68" spans="1:36" s="9" customFormat="1" ht="47.25" thickBot="1">
      <c r="A68" s="19"/>
      <c r="B68" s="432" t="s">
        <v>895</v>
      </c>
      <c r="C68" s="433" t="s">
        <v>896</v>
      </c>
      <c r="D68" s="434">
        <v>2024</v>
      </c>
      <c r="E68" s="431">
        <v>4155</v>
      </c>
      <c r="F68" s="431">
        <v>8015</v>
      </c>
      <c r="G68" s="429" t="s">
        <v>897</v>
      </c>
      <c r="H68" s="886" t="s">
        <v>1265</v>
      </c>
      <c r="I68" s="228" t="s">
        <v>1266</v>
      </c>
      <c r="J68" s="429" t="s">
        <v>1267</v>
      </c>
      <c r="K68" s="229" t="s">
        <v>1268</v>
      </c>
      <c r="L68" s="430" t="s">
        <v>278</v>
      </c>
      <c r="M68" s="431">
        <v>4155</v>
      </c>
      <c r="N68" s="15" t="s">
        <v>7</v>
      </c>
      <c r="O68" s="25"/>
      <c r="P68" s="902" t="s">
        <v>1563</v>
      </c>
      <c r="Q68" s="870" t="s">
        <v>1525</v>
      </c>
      <c r="R68" s="257" t="s">
        <v>169</v>
      </c>
      <c r="S68" s="16" t="s">
        <v>6</v>
      </c>
      <c r="T68" s="914"/>
      <c r="U68" s="907" t="s">
        <v>4</v>
      </c>
      <c r="V68" s="908" t="s">
        <v>78</v>
      </c>
      <c r="W68" s="908" t="s">
        <v>78</v>
      </c>
      <c r="X68" s="908" t="s">
        <v>4</v>
      </c>
      <c r="Y68" s="908" t="s">
        <v>78</v>
      </c>
      <c r="Z68" s="908" t="s">
        <v>4</v>
      </c>
      <c r="AA68" s="908" t="s">
        <v>4</v>
      </c>
      <c r="AB68" s="908" t="s">
        <v>4</v>
      </c>
      <c r="AC68" s="909" t="s">
        <v>4</v>
      </c>
      <c r="AD68" s="14"/>
      <c r="AE68" s="17" t="s">
        <v>8</v>
      </c>
      <c r="AF68" s="17" t="s">
        <v>0</v>
      </c>
      <c r="AG68" s="17" t="s">
        <v>0</v>
      </c>
      <c r="AH68" s="8"/>
      <c r="AI68" s="8"/>
      <c r="AJ68" s="8"/>
    </row>
    <row r="69" spans="1:36" s="9" customFormat="1" ht="47.25" thickBot="1">
      <c r="A69" s="19"/>
      <c r="B69" s="432" t="s">
        <v>895</v>
      </c>
      <c r="C69" s="433" t="s">
        <v>896</v>
      </c>
      <c r="D69" s="434">
        <v>2024</v>
      </c>
      <c r="E69" s="431">
        <v>3656</v>
      </c>
      <c r="F69" s="431">
        <v>7393</v>
      </c>
      <c r="G69" s="429" t="s">
        <v>897</v>
      </c>
      <c r="H69" s="886" t="s">
        <v>960</v>
      </c>
      <c r="I69" s="228" t="s">
        <v>961</v>
      </c>
      <c r="J69" s="429" t="s">
        <v>3</v>
      </c>
      <c r="K69" s="229" t="s">
        <v>962</v>
      </c>
      <c r="L69" s="430" t="s">
        <v>278</v>
      </c>
      <c r="M69" s="431">
        <v>3656</v>
      </c>
      <c r="N69" s="15" t="s">
        <v>12</v>
      </c>
      <c r="O69" s="25" t="s">
        <v>1466</v>
      </c>
      <c r="P69" s="902" t="s">
        <v>1594</v>
      </c>
      <c r="Q69" s="870" t="s">
        <v>168</v>
      </c>
      <c r="R69" s="257" t="s">
        <v>168</v>
      </c>
      <c r="S69" s="16" t="s">
        <v>12</v>
      </c>
      <c r="T69" s="914"/>
      <c r="U69" s="907" t="s">
        <v>2</v>
      </c>
      <c r="V69" s="908" t="s">
        <v>2</v>
      </c>
      <c r="W69" s="908" t="s">
        <v>79</v>
      </c>
      <c r="X69" s="908" t="s">
        <v>4</v>
      </c>
      <c r="Y69" s="908" t="s">
        <v>79</v>
      </c>
      <c r="Z69" s="908" t="s">
        <v>79</v>
      </c>
      <c r="AA69" s="908" t="s">
        <v>4</v>
      </c>
      <c r="AB69" s="908" t="s">
        <v>37</v>
      </c>
      <c r="AC69" s="909" t="s">
        <v>4</v>
      </c>
      <c r="AD69" s="14"/>
      <c r="AE69" s="17" t="s">
        <v>0</v>
      </c>
      <c r="AF69" s="17" t="s">
        <v>0</v>
      </c>
      <c r="AG69" s="17" t="s">
        <v>0</v>
      </c>
      <c r="AH69" s="8"/>
      <c r="AI69" s="8"/>
      <c r="AJ69" s="8"/>
    </row>
    <row r="70" spans="1:36" s="9" customFormat="1" ht="48" thickBot="1">
      <c r="A70" s="19"/>
      <c r="B70" s="432" t="s">
        <v>895</v>
      </c>
      <c r="C70" s="433" t="s">
        <v>896</v>
      </c>
      <c r="D70" s="434">
        <v>2024</v>
      </c>
      <c r="E70" s="431">
        <v>4501</v>
      </c>
      <c r="F70" s="431">
        <v>7076</v>
      </c>
      <c r="G70" s="429" t="s">
        <v>897</v>
      </c>
      <c r="H70" s="886" t="s">
        <v>1035</v>
      </c>
      <c r="I70" s="228" t="s">
        <v>1124</v>
      </c>
      <c r="J70" s="429" t="s">
        <v>10</v>
      </c>
      <c r="K70" s="229" t="s">
        <v>1125</v>
      </c>
      <c r="L70" s="430" t="s">
        <v>278</v>
      </c>
      <c r="M70" s="431">
        <v>4501</v>
      </c>
      <c r="N70" s="15" t="s">
        <v>0</v>
      </c>
      <c r="O70" s="25"/>
      <c r="P70" s="902" t="s">
        <v>1595</v>
      </c>
      <c r="Q70" s="870" t="s">
        <v>168</v>
      </c>
      <c r="R70" s="257" t="s">
        <v>168</v>
      </c>
      <c r="S70" s="16" t="s">
        <v>0</v>
      </c>
      <c r="T70" s="914"/>
      <c r="U70" s="907" t="s">
        <v>2</v>
      </c>
      <c r="V70" s="908" t="s">
        <v>2</v>
      </c>
      <c r="W70" s="908" t="s">
        <v>2</v>
      </c>
      <c r="X70" s="908" t="s">
        <v>2</v>
      </c>
      <c r="Y70" s="908" t="s">
        <v>2</v>
      </c>
      <c r="Z70" s="908" t="s">
        <v>2</v>
      </c>
      <c r="AA70" s="908" t="s">
        <v>37</v>
      </c>
      <c r="AB70" s="908" t="s">
        <v>2</v>
      </c>
      <c r="AC70" s="909" t="s">
        <v>4</v>
      </c>
      <c r="AD70" s="14"/>
      <c r="AE70" s="17" t="s">
        <v>0</v>
      </c>
      <c r="AF70" s="17" t="s">
        <v>8</v>
      </c>
      <c r="AG70" s="17" t="s">
        <v>0</v>
      </c>
      <c r="AH70" s="8"/>
      <c r="AI70" s="8"/>
      <c r="AJ70" s="8"/>
    </row>
    <row r="71" spans="1:36" s="9" customFormat="1" ht="47.25" thickBot="1">
      <c r="A71" s="19"/>
      <c r="B71" s="432" t="s">
        <v>895</v>
      </c>
      <c r="C71" s="433" t="s">
        <v>896</v>
      </c>
      <c r="D71" s="434">
        <v>2024</v>
      </c>
      <c r="E71" s="431">
        <v>4503</v>
      </c>
      <c r="F71" s="431">
        <v>7087</v>
      </c>
      <c r="G71" s="429" t="s">
        <v>897</v>
      </c>
      <c r="H71" s="886" t="s">
        <v>1035</v>
      </c>
      <c r="I71" s="228" t="s">
        <v>1126</v>
      </c>
      <c r="J71" s="429" t="s">
        <v>10</v>
      </c>
      <c r="K71" s="229" t="s">
        <v>1127</v>
      </c>
      <c r="L71" s="430" t="s">
        <v>278</v>
      </c>
      <c r="M71" s="431">
        <v>4503</v>
      </c>
      <c r="N71" s="15" t="s">
        <v>0</v>
      </c>
      <c r="O71" s="25"/>
      <c r="P71" s="902"/>
      <c r="Q71" s="870" t="s">
        <v>181</v>
      </c>
      <c r="R71" s="257" t="s">
        <v>181</v>
      </c>
      <c r="S71" s="16" t="s">
        <v>0</v>
      </c>
      <c r="T71" s="914"/>
      <c r="U71" s="907" t="s">
        <v>2</v>
      </c>
      <c r="V71" s="908" t="s">
        <v>2</v>
      </c>
      <c r="W71" s="908" t="s">
        <v>2</v>
      </c>
      <c r="X71" s="908" t="s">
        <v>2</v>
      </c>
      <c r="Y71" s="908" t="s">
        <v>2</v>
      </c>
      <c r="Z71" s="908" t="s">
        <v>2</v>
      </c>
      <c r="AA71" s="908" t="s">
        <v>2</v>
      </c>
      <c r="AB71" s="908" t="s">
        <v>2</v>
      </c>
      <c r="AC71" s="909" t="s">
        <v>2</v>
      </c>
      <c r="AD71" s="14"/>
      <c r="AE71" s="17" t="s">
        <v>0</v>
      </c>
      <c r="AF71" s="17" t="s">
        <v>0</v>
      </c>
      <c r="AG71" s="17" t="s">
        <v>0</v>
      </c>
      <c r="AH71" s="8"/>
      <c r="AI71" s="8"/>
      <c r="AJ71" s="8"/>
    </row>
    <row r="72" spans="1:36" s="9" customFormat="1" ht="47.25" thickBot="1">
      <c r="A72" s="19"/>
      <c r="B72" s="432" t="s">
        <v>895</v>
      </c>
      <c r="C72" s="433" t="s">
        <v>896</v>
      </c>
      <c r="D72" s="434">
        <v>2024</v>
      </c>
      <c r="E72" s="431">
        <v>3465</v>
      </c>
      <c r="F72" s="431">
        <v>1362</v>
      </c>
      <c r="G72" s="429" t="s">
        <v>897</v>
      </c>
      <c r="H72" s="886" t="s">
        <v>1423</v>
      </c>
      <c r="I72" s="228" t="s">
        <v>1424</v>
      </c>
      <c r="J72" s="429" t="s">
        <v>10</v>
      </c>
      <c r="K72" s="229" t="s">
        <v>1425</v>
      </c>
      <c r="L72" s="430" t="s">
        <v>278</v>
      </c>
      <c r="M72" s="431">
        <v>3465</v>
      </c>
      <c r="N72" s="15" t="s">
        <v>8</v>
      </c>
      <c r="O72" s="25" t="s">
        <v>1469</v>
      </c>
      <c r="P72" s="902" t="s">
        <v>1596</v>
      </c>
      <c r="Q72" s="870" t="s">
        <v>168</v>
      </c>
      <c r="R72" s="257" t="s">
        <v>168</v>
      </c>
      <c r="S72" s="16" t="s">
        <v>8</v>
      </c>
      <c r="T72" s="914"/>
      <c r="U72" s="907" t="s">
        <v>2</v>
      </c>
      <c r="V72" s="908" t="s">
        <v>2</v>
      </c>
      <c r="W72" s="908" t="s">
        <v>2</v>
      </c>
      <c r="X72" s="908" t="s">
        <v>2</v>
      </c>
      <c r="Y72" s="908" t="s">
        <v>2</v>
      </c>
      <c r="Z72" s="908" t="s">
        <v>2</v>
      </c>
      <c r="AA72" s="908" t="s">
        <v>2</v>
      </c>
      <c r="AB72" s="908" t="s">
        <v>2</v>
      </c>
      <c r="AC72" s="909" t="s">
        <v>2</v>
      </c>
      <c r="AD72" s="14"/>
      <c r="AE72" s="17" t="s">
        <v>0</v>
      </c>
      <c r="AF72" s="17" t="s">
        <v>0</v>
      </c>
      <c r="AG72" s="17" t="s">
        <v>0</v>
      </c>
      <c r="AH72" s="8"/>
      <c r="AI72" s="8"/>
      <c r="AJ72" s="8"/>
    </row>
    <row r="73" spans="1:36" s="9" customFormat="1" ht="47.25" thickBot="1">
      <c r="A73" s="19"/>
      <c r="B73" s="432" t="s">
        <v>895</v>
      </c>
      <c r="C73" s="433" t="s">
        <v>896</v>
      </c>
      <c r="D73" s="434">
        <v>2024</v>
      </c>
      <c r="E73" s="431">
        <v>2576</v>
      </c>
      <c r="F73" s="431">
        <v>2103</v>
      </c>
      <c r="G73" s="429" t="s">
        <v>897</v>
      </c>
      <c r="H73" s="886" t="s">
        <v>941</v>
      </c>
      <c r="I73" s="228" t="s">
        <v>942</v>
      </c>
      <c r="J73" s="429" t="s">
        <v>3</v>
      </c>
      <c r="K73" s="229" t="s">
        <v>943</v>
      </c>
      <c r="L73" s="430" t="s">
        <v>278</v>
      </c>
      <c r="M73" s="431">
        <v>2576</v>
      </c>
      <c r="N73" s="15" t="s">
        <v>12</v>
      </c>
      <c r="O73" s="25" t="s">
        <v>1465</v>
      </c>
      <c r="P73" s="902" t="s">
        <v>1546</v>
      </c>
      <c r="Q73" s="870" t="s">
        <v>168</v>
      </c>
      <c r="R73" s="257" t="s">
        <v>168</v>
      </c>
      <c r="S73" s="16" t="s">
        <v>12</v>
      </c>
      <c r="T73" s="914"/>
      <c r="U73" s="907" t="s">
        <v>4</v>
      </c>
      <c r="V73" s="908" t="s">
        <v>79</v>
      </c>
      <c r="W73" s="908" t="s">
        <v>36</v>
      </c>
      <c r="X73" s="908" t="s">
        <v>79</v>
      </c>
      <c r="Y73" s="908" t="s">
        <v>36</v>
      </c>
      <c r="Z73" s="908" t="s">
        <v>36</v>
      </c>
      <c r="AA73" s="908" t="s">
        <v>4</v>
      </c>
      <c r="AB73" s="908" t="s">
        <v>36</v>
      </c>
      <c r="AC73" s="909" t="s">
        <v>4</v>
      </c>
      <c r="AD73" s="14"/>
      <c r="AE73" s="17" t="s">
        <v>8</v>
      </c>
      <c r="AF73" s="17" t="s">
        <v>1</v>
      </c>
      <c r="AG73" s="17" t="s">
        <v>1</v>
      </c>
      <c r="AH73" s="8"/>
      <c r="AI73" s="8"/>
      <c r="AJ73" s="8"/>
    </row>
    <row r="74" spans="1:36" s="9" customFormat="1" ht="47.25" thickBot="1">
      <c r="A74" s="19"/>
      <c r="B74" s="432" t="s">
        <v>895</v>
      </c>
      <c r="C74" s="433" t="s">
        <v>896</v>
      </c>
      <c r="D74" s="434">
        <v>2024</v>
      </c>
      <c r="E74" s="431">
        <v>2486</v>
      </c>
      <c r="F74" s="431">
        <v>2694</v>
      </c>
      <c r="G74" s="429" t="s">
        <v>897</v>
      </c>
      <c r="H74" s="886" t="s">
        <v>910</v>
      </c>
      <c r="I74" s="228" t="s">
        <v>1279</v>
      </c>
      <c r="J74" s="429" t="s">
        <v>931</v>
      </c>
      <c r="K74" s="229" t="s">
        <v>1280</v>
      </c>
      <c r="L74" s="430" t="s">
        <v>278</v>
      </c>
      <c r="M74" s="431">
        <v>2486</v>
      </c>
      <c r="N74" s="15" t="s">
        <v>1464</v>
      </c>
      <c r="O74" s="25"/>
      <c r="P74" s="902" t="s">
        <v>1655</v>
      </c>
      <c r="Q74" s="870" t="s">
        <v>33</v>
      </c>
      <c r="R74" s="257" t="s">
        <v>33</v>
      </c>
      <c r="S74" s="16" t="s">
        <v>6</v>
      </c>
      <c r="T74" s="914"/>
      <c r="U74" s="907" t="s">
        <v>4</v>
      </c>
      <c r="V74" s="908" t="s">
        <v>4</v>
      </c>
      <c r="W74" s="908" t="s">
        <v>78</v>
      </c>
      <c r="X74" s="908" t="s">
        <v>4</v>
      </c>
      <c r="Y74" s="908" t="s">
        <v>4</v>
      </c>
      <c r="Z74" s="908" t="s">
        <v>4</v>
      </c>
      <c r="AA74" s="908" t="s">
        <v>4</v>
      </c>
      <c r="AB74" s="908" t="s">
        <v>4</v>
      </c>
      <c r="AC74" s="909" t="s">
        <v>4</v>
      </c>
      <c r="AD74" s="14"/>
      <c r="AE74" s="17" t="s">
        <v>0</v>
      </c>
      <c r="AF74" s="17" t="s">
        <v>0</v>
      </c>
      <c r="AG74" s="17" t="s">
        <v>0</v>
      </c>
      <c r="AH74" s="8"/>
      <c r="AI74" s="8"/>
      <c r="AJ74" s="8"/>
    </row>
    <row r="75" spans="1:36" s="9" customFormat="1" ht="47.25" thickBot="1">
      <c r="A75" s="19"/>
      <c r="B75" s="432" t="s">
        <v>895</v>
      </c>
      <c r="C75" s="433" t="s">
        <v>896</v>
      </c>
      <c r="D75" s="434">
        <v>2024</v>
      </c>
      <c r="E75" s="431">
        <v>2702</v>
      </c>
      <c r="F75" s="431">
        <v>92</v>
      </c>
      <c r="G75" s="429" t="s">
        <v>897</v>
      </c>
      <c r="H75" s="886" t="s">
        <v>898</v>
      </c>
      <c r="I75" s="228" t="s">
        <v>1231</v>
      </c>
      <c r="J75" s="429" t="s">
        <v>1224</v>
      </c>
      <c r="K75" s="229" t="s">
        <v>1232</v>
      </c>
      <c r="L75" s="430" t="s">
        <v>278</v>
      </c>
      <c r="M75" s="431">
        <v>2702</v>
      </c>
      <c r="N75" s="15" t="s">
        <v>29</v>
      </c>
      <c r="O75" s="25"/>
      <c r="P75" s="902" t="s">
        <v>1485</v>
      </c>
      <c r="Q75" s="870" t="s">
        <v>33</v>
      </c>
      <c r="R75" s="257" t="s">
        <v>33</v>
      </c>
      <c r="S75" s="16" t="s">
        <v>6</v>
      </c>
      <c r="T75" s="914"/>
      <c r="U75" s="907" t="s">
        <v>4</v>
      </c>
      <c r="V75" s="908" t="s">
        <v>4</v>
      </c>
      <c r="W75" s="908" t="s">
        <v>109</v>
      </c>
      <c r="X75" s="908" t="s">
        <v>109</v>
      </c>
      <c r="Y75" s="908" t="s">
        <v>109</v>
      </c>
      <c r="Z75" s="908" t="s">
        <v>5</v>
      </c>
      <c r="AA75" s="908" t="s">
        <v>4</v>
      </c>
      <c r="AB75" s="908" t="s">
        <v>109</v>
      </c>
      <c r="AC75" s="909" t="s">
        <v>4</v>
      </c>
      <c r="AD75" s="14"/>
      <c r="AE75" s="17" t="s">
        <v>33</v>
      </c>
      <c r="AF75" s="17" t="s">
        <v>33</v>
      </c>
      <c r="AG75" s="897" t="s">
        <v>0</v>
      </c>
      <c r="AH75" s="8"/>
      <c r="AI75" s="8"/>
      <c r="AJ75" s="8"/>
    </row>
    <row r="76" spans="1:36" s="9" customFormat="1" ht="47.25" thickBot="1">
      <c r="A76" s="19"/>
      <c r="B76" s="432" t="s">
        <v>895</v>
      </c>
      <c r="C76" s="433" t="s">
        <v>896</v>
      </c>
      <c r="D76" s="434">
        <v>2024</v>
      </c>
      <c r="E76" s="431">
        <v>2706</v>
      </c>
      <c r="F76" s="431">
        <v>94</v>
      </c>
      <c r="G76" s="429" t="s">
        <v>897</v>
      </c>
      <c r="H76" s="886" t="s">
        <v>898</v>
      </c>
      <c r="I76" s="228" t="s">
        <v>1206</v>
      </c>
      <c r="J76" s="429" t="s">
        <v>1207</v>
      </c>
      <c r="K76" s="229" t="s">
        <v>1208</v>
      </c>
      <c r="L76" s="430" t="s">
        <v>278</v>
      </c>
      <c r="M76" s="431">
        <v>2706</v>
      </c>
      <c r="N76" s="15" t="s">
        <v>29</v>
      </c>
      <c r="O76" s="25"/>
      <c r="P76" s="902" t="s">
        <v>1482</v>
      </c>
      <c r="Q76" s="870" t="s">
        <v>169</v>
      </c>
      <c r="R76" s="257" t="s">
        <v>169</v>
      </c>
      <c r="S76" s="16" t="s">
        <v>6</v>
      </c>
      <c r="T76" s="914"/>
      <c r="U76" s="907" t="s">
        <v>105</v>
      </c>
      <c r="V76" s="908" t="s">
        <v>105</v>
      </c>
      <c r="W76" s="908" t="s">
        <v>105</v>
      </c>
      <c r="X76" s="908" t="s">
        <v>105</v>
      </c>
      <c r="Y76" s="908" t="s">
        <v>105</v>
      </c>
      <c r="Z76" s="908" t="s">
        <v>105</v>
      </c>
      <c r="AA76" s="908" t="s">
        <v>109</v>
      </c>
      <c r="AB76" s="908" t="s">
        <v>105</v>
      </c>
      <c r="AC76" s="909" t="s">
        <v>4</v>
      </c>
      <c r="AD76" s="14"/>
      <c r="AE76" s="17" t="s">
        <v>0</v>
      </c>
      <c r="AF76" s="17" t="s">
        <v>0</v>
      </c>
      <c r="AG76" s="17" t="s">
        <v>0</v>
      </c>
      <c r="AH76" s="8"/>
      <c r="AI76" s="8"/>
      <c r="AJ76" s="8"/>
    </row>
    <row r="77" spans="1:36" s="9" customFormat="1" ht="47.25" thickBot="1">
      <c r="A77" s="19"/>
      <c r="B77" s="432" t="s">
        <v>895</v>
      </c>
      <c r="C77" s="433" t="s">
        <v>896</v>
      </c>
      <c r="D77" s="434">
        <v>2024</v>
      </c>
      <c r="E77" s="431">
        <v>3112</v>
      </c>
      <c r="F77" s="431">
        <v>1998</v>
      </c>
      <c r="G77" s="429" t="s">
        <v>897</v>
      </c>
      <c r="H77" s="886" t="s">
        <v>938</v>
      </c>
      <c r="I77" s="228" t="s">
        <v>939</v>
      </c>
      <c r="J77" s="429" t="s">
        <v>3</v>
      </c>
      <c r="K77" s="229" t="s">
        <v>940</v>
      </c>
      <c r="L77" s="430" t="s">
        <v>278</v>
      </c>
      <c r="M77" s="431">
        <v>3112</v>
      </c>
      <c r="N77" s="15" t="s">
        <v>12</v>
      </c>
      <c r="O77" s="25" t="s">
        <v>634</v>
      </c>
      <c r="P77" s="902" t="s">
        <v>1499</v>
      </c>
      <c r="Q77" s="870" t="s">
        <v>181</v>
      </c>
      <c r="R77" s="257" t="s">
        <v>181</v>
      </c>
      <c r="S77" s="16" t="s">
        <v>12</v>
      </c>
      <c r="T77" s="914"/>
      <c r="U77" s="907" t="s">
        <v>4</v>
      </c>
      <c r="V77" s="908" t="s">
        <v>4</v>
      </c>
      <c r="W77" s="908" t="s">
        <v>78</v>
      </c>
      <c r="X77" s="908" t="s">
        <v>4</v>
      </c>
      <c r="Y77" s="908" t="s">
        <v>4</v>
      </c>
      <c r="Z77" s="908" t="s">
        <v>37</v>
      </c>
      <c r="AA77" s="908" t="s">
        <v>4</v>
      </c>
      <c r="AB77" s="908" t="s">
        <v>4</v>
      </c>
      <c r="AC77" s="909" t="s">
        <v>4</v>
      </c>
      <c r="AD77" s="14"/>
      <c r="AE77" s="17" t="s">
        <v>0</v>
      </c>
      <c r="AF77" s="17" t="s">
        <v>0</v>
      </c>
      <c r="AG77" s="17" t="s">
        <v>0</v>
      </c>
      <c r="AH77" s="8"/>
      <c r="AI77" s="8"/>
      <c r="AJ77" s="8"/>
    </row>
    <row r="78" spans="1:36" s="9" customFormat="1" ht="48" thickBot="1">
      <c r="A78" s="19"/>
      <c r="B78" s="432" t="s">
        <v>895</v>
      </c>
      <c r="C78" s="433" t="s">
        <v>896</v>
      </c>
      <c r="D78" s="434">
        <v>2024</v>
      </c>
      <c r="E78" s="431">
        <v>3482</v>
      </c>
      <c r="F78" s="431">
        <v>3001</v>
      </c>
      <c r="G78" s="429" t="s">
        <v>897</v>
      </c>
      <c r="H78" s="886" t="s">
        <v>1020</v>
      </c>
      <c r="I78" s="228" t="s">
        <v>1021</v>
      </c>
      <c r="J78" s="429" t="s">
        <v>931</v>
      </c>
      <c r="K78" s="229" t="s">
        <v>1022</v>
      </c>
      <c r="L78" s="430" t="s">
        <v>278</v>
      </c>
      <c r="M78" s="431">
        <v>3482</v>
      </c>
      <c r="N78" s="15" t="s">
        <v>9</v>
      </c>
      <c r="O78" s="25" t="s">
        <v>1468</v>
      </c>
      <c r="P78" s="902" t="s">
        <v>1597</v>
      </c>
      <c r="Q78" s="870" t="s">
        <v>168</v>
      </c>
      <c r="R78" s="257" t="s">
        <v>168</v>
      </c>
      <c r="S78" s="16" t="s">
        <v>9</v>
      </c>
      <c r="T78" s="914"/>
      <c r="U78" s="907" t="s">
        <v>2</v>
      </c>
      <c r="V78" s="908" t="s">
        <v>2</v>
      </c>
      <c r="W78" s="908" t="s">
        <v>2</v>
      </c>
      <c r="X78" s="908" t="s">
        <v>2</v>
      </c>
      <c r="Y78" s="908" t="s">
        <v>2</v>
      </c>
      <c r="Z78" s="908" t="s">
        <v>2</v>
      </c>
      <c r="AA78" s="908" t="s">
        <v>2</v>
      </c>
      <c r="AB78" s="908" t="s">
        <v>2</v>
      </c>
      <c r="AC78" s="909" t="s">
        <v>37</v>
      </c>
      <c r="AD78" s="14"/>
      <c r="AE78" s="17" t="s">
        <v>0</v>
      </c>
      <c r="AF78" s="17" t="s">
        <v>0</v>
      </c>
      <c r="AG78" s="17" t="s">
        <v>0</v>
      </c>
      <c r="AH78" s="8"/>
      <c r="AI78" s="8"/>
      <c r="AJ78" s="8"/>
    </row>
    <row r="79" spans="1:36" s="9" customFormat="1" ht="47.25" thickBot="1">
      <c r="A79" s="19"/>
      <c r="B79" s="432" t="s">
        <v>895</v>
      </c>
      <c r="C79" s="433" t="s">
        <v>896</v>
      </c>
      <c r="D79" s="434">
        <v>2024</v>
      </c>
      <c r="E79" s="431">
        <v>2836</v>
      </c>
      <c r="F79" s="431">
        <v>2735</v>
      </c>
      <c r="G79" s="429" t="s">
        <v>897</v>
      </c>
      <c r="H79" s="886" t="s">
        <v>917</v>
      </c>
      <c r="I79" s="228" t="s">
        <v>1285</v>
      </c>
      <c r="J79" s="429" t="s">
        <v>1286</v>
      </c>
      <c r="K79" s="229" t="s">
        <v>1287</v>
      </c>
      <c r="L79" s="430" t="s">
        <v>278</v>
      </c>
      <c r="M79" s="431">
        <v>2836</v>
      </c>
      <c r="N79" s="15" t="s">
        <v>30</v>
      </c>
      <c r="O79" s="25"/>
      <c r="P79" s="902" t="s">
        <v>1493</v>
      </c>
      <c r="Q79" s="870" t="s">
        <v>1525</v>
      </c>
      <c r="R79" s="257" t="s">
        <v>169</v>
      </c>
      <c r="S79" s="16" t="s">
        <v>6</v>
      </c>
      <c r="T79" s="914"/>
      <c r="U79" s="907" t="s">
        <v>4</v>
      </c>
      <c r="V79" s="908" t="s">
        <v>37</v>
      </c>
      <c r="W79" s="908" t="s">
        <v>4</v>
      </c>
      <c r="X79" s="908" t="s">
        <v>4</v>
      </c>
      <c r="Y79" s="908" t="s">
        <v>4</v>
      </c>
      <c r="Z79" s="908" t="s">
        <v>4</v>
      </c>
      <c r="AA79" s="908" t="s">
        <v>4</v>
      </c>
      <c r="AB79" s="908" t="s">
        <v>4</v>
      </c>
      <c r="AC79" s="909" t="s">
        <v>4</v>
      </c>
      <c r="AD79" s="14"/>
      <c r="AE79" s="17" t="s">
        <v>8</v>
      </c>
      <c r="AF79" s="17" t="s">
        <v>0</v>
      </c>
      <c r="AG79" s="17" t="s">
        <v>0</v>
      </c>
      <c r="AH79" s="8"/>
      <c r="AI79" s="8"/>
      <c r="AJ79" s="8"/>
    </row>
    <row r="80" spans="1:36" s="9" customFormat="1" ht="47.25" thickBot="1">
      <c r="A80" s="19"/>
      <c r="B80" s="432" t="s">
        <v>895</v>
      </c>
      <c r="C80" s="433" t="s">
        <v>896</v>
      </c>
      <c r="D80" s="434">
        <v>2024</v>
      </c>
      <c r="E80" s="431">
        <v>3540</v>
      </c>
      <c r="F80" s="431">
        <v>610</v>
      </c>
      <c r="G80" s="429" t="s">
        <v>897</v>
      </c>
      <c r="H80" s="886" t="s">
        <v>1025</v>
      </c>
      <c r="I80" s="228" t="s">
        <v>1026</v>
      </c>
      <c r="J80" s="429" t="s">
        <v>10</v>
      </c>
      <c r="K80" s="229" t="s">
        <v>1027</v>
      </c>
      <c r="L80" s="430" t="s">
        <v>278</v>
      </c>
      <c r="M80" s="431">
        <v>3540</v>
      </c>
      <c r="N80" s="15" t="s">
        <v>9</v>
      </c>
      <c r="O80" s="25" t="s">
        <v>129</v>
      </c>
      <c r="P80" s="902" t="s">
        <v>1541</v>
      </c>
      <c r="Q80" s="870" t="s">
        <v>168</v>
      </c>
      <c r="R80" s="257" t="s">
        <v>168</v>
      </c>
      <c r="S80" s="16" t="s">
        <v>9</v>
      </c>
      <c r="T80" s="914"/>
      <c r="U80" s="907" t="s">
        <v>2</v>
      </c>
      <c r="V80" s="908" t="s">
        <v>2</v>
      </c>
      <c r="W80" s="908" t="s">
        <v>4</v>
      </c>
      <c r="X80" s="908" t="s">
        <v>36</v>
      </c>
      <c r="Y80" s="908" t="s">
        <v>37</v>
      </c>
      <c r="Z80" s="908" t="s">
        <v>37</v>
      </c>
      <c r="AA80" s="908" t="s">
        <v>37</v>
      </c>
      <c r="AB80" s="908" t="s">
        <v>2</v>
      </c>
      <c r="AC80" s="909" t="s">
        <v>4</v>
      </c>
      <c r="AD80" s="14"/>
      <c r="AE80" s="17" t="s">
        <v>0</v>
      </c>
      <c r="AF80" s="17" t="s">
        <v>0</v>
      </c>
      <c r="AG80" s="17" t="s">
        <v>0</v>
      </c>
      <c r="AH80" s="8"/>
      <c r="AI80" s="8"/>
      <c r="AJ80" s="8"/>
    </row>
    <row r="81" spans="1:36" s="9" customFormat="1" ht="47.25" thickBot="1">
      <c r="A81" s="19"/>
      <c r="B81" s="432" t="s">
        <v>895</v>
      </c>
      <c r="C81" s="433" t="s">
        <v>896</v>
      </c>
      <c r="D81" s="434">
        <v>2024</v>
      </c>
      <c r="E81" s="431">
        <v>2895</v>
      </c>
      <c r="F81" s="431">
        <v>2881</v>
      </c>
      <c r="G81" s="429" t="s">
        <v>897</v>
      </c>
      <c r="H81" s="886" t="s">
        <v>917</v>
      </c>
      <c r="I81" s="228" t="s">
        <v>1085</v>
      </c>
      <c r="J81" s="429" t="s">
        <v>3</v>
      </c>
      <c r="K81" s="229" t="s">
        <v>1086</v>
      </c>
      <c r="L81" s="430" t="s">
        <v>278</v>
      </c>
      <c r="M81" s="431">
        <v>2895</v>
      </c>
      <c r="N81" s="15" t="s">
        <v>0</v>
      </c>
      <c r="O81" s="25"/>
      <c r="P81" s="902"/>
      <c r="Q81" s="870" t="s">
        <v>181</v>
      </c>
      <c r="R81" s="257" t="s">
        <v>181</v>
      </c>
      <c r="S81" s="16" t="s">
        <v>0</v>
      </c>
      <c r="T81" s="914"/>
      <c r="U81" s="907" t="s">
        <v>2</v>
      </c>
      <c r="V81" s="908" t="s">
        <v>2</v>
      </c>
      <c r="W81" s="908" t="s">
        <v>2</v>
      </c>
      <c r="X81" s="908" t="s">
        <v>2</v>
      </c>
      <c r="Y81" s="908" t="s">
        <v>2</v>
      </c>
      <c r="Z81" s="908" t="s">
        <v>2</v>
      </c>
      <c r="AA81" s="908" t="s">
        <v>2</v>
      </c>
      <c r="AB81" s="908" t="s">
        <v>2</v>
      </c>
      <c r="AC81" s="909" t="s">
        <v>2</v>
      </c>
      <c r="AD81" s="14"/>
      <c r="AE81" s="17" t="s">
        <v>0</v>
      </c>
      <c r="AF81" s="17" t="s">
        <v>0</v>
      </c>
      <c r="AG81" s="17" t="s">
        <v>0</v>
      </c>
      <c r="AH81" s="8"/>
      <c r="AI81" s="8"/>
      <c r="AJ81" s="8"/>
    </row>
    <row r="82" spans="1:36" s="9" customFormat="1" ht="47.25" thickBot="1">
      <c r="A82" s="19"/>
      <c r="B82" s="432" t="s">
        <v>895</v>
      </c>
      <c r="C82" s="433" t="s">
        <v>896</v>
      </c>
      <c r="D82" s="434">
        <v>2024</v>
      </c>
      <c r="E82" s="431">
        <v>4516</v>
      </c>
      <c r="F82" s="431">
        <v>8916</v>
      </c>
      <c r="G82" s="429" t="s">
        <v>897</v>
      </c>
      <c r="H82" s="886" t="s">
        <v>1167</v>
      </c>
      <c r="I82" s="228" t="s">
        <v>1168</v>
      </c>
      <c r="J82" s="429" t="s">
        <v>10</v>
      </c>
      <c r="K82" s="229" t="s">
        <v>1169</v>
      </c>
      <c r="L82" s="430" t="s">
        <v>278</v>
      </c>
      <c r="M82" s="431">
        <v>4516</v>
      </c>
      <c r="N82" s="15" t="s">
        <v>0</v>
      </c>
      <c r="O82" s="25"/>
      <c r="P82" s="902"/>
      <c r="Q82" s="870" t="s">
        <v>169</v>
      </c>
      <c r="R82" s="257" t="s">
        <v>169</v>
      </c>
      <c r="S82" s="16" t="s">
        <v>0</v>
      </c>
      <c r="T82" s="914"/>
      <c r="U82" s="907" t="s">
        <v>2</v>
      </c>
      <c r="V82" s="908" t="s">
        <v>2</v>
      </c>
      <c r="W82" s="908" t="s">
        <v>2</v>
      </c>
      <c r="X82" s="908" t="s">
        <v>2</v>
      </c>
      <c r="Y82" s="908" t="s">
        <v>2</v>
      </c>
      <c r="Z82" s="908" t="s">
        <v>2</v>
      </c>
      <c r="AA82" s="908" t="s">
        <v>2</v>
      </c>
      <c r="AB82" s="908" t="s">
        <v>2</v>
      </c>
      <c r="AC82" s="909" t="s">
        <v>2</v>
      </c>
      <c r="AD82" s="14"/>
      <c r="AE82" s="17" t="s">
        <v>0</v>
      </c>
      <c r="AF82" s="17" t="s">
        <v>0</v>
      </c>
      <c r="AG82" s="17" t="s">
        <v>0</v>
      </c>
      <c r="AH82" s="8"/>
      <c r="AI82" s="8"/>
      <c r="AJ82" s="8"/>
    </row>
    <row r="83" spans="1:36" s="9" customFormat="1" ht="48" thickBot="1">
      <c r="A83" s="19"/>
      <c r="B83" s="432" t="s">
        <v>895</v>
      </c>
      <c r="C83" s="433" t="s">
        <v>896</v>
      </c>
      <c r="D83" s="434">
        <v>2024</v>
      </c>
      <c r="E83" s="431">
        <v>3003</v>
      </c>
      <c r="F83" s="431">
        <v>429</v>
      </c>
      <c r="G83" s="429" t="s">
        <v>897</v>
      </c>
      <c r="H83" s="886" t="s">
        <v>905</v>
      </c>
      <c r="I83" s="228" t="s">
        <v>1072</v>
      </c>
      <c r="J83" s="429" t="s">
        <v>10</v>
      </c>
      <c r="K83" s="229" t="s">
        <v>1073</v>
      </c>
      <c r="L83" s="430" t="s">
        <v>278</v>
      </c>
      <c r="M83" s="431">
        <v>3003</v>
      </c>
      <c r="N83" s="15" t="s">
        <v>0</v>
      </c>
      <c r="O83" s="25"/>
      <c r="P83" s="902" t="s">
        <v>1483</v>
      </c>
      <c r="Q83" s="870" t="s">
        <v>170</v>
      </c>
      <c r="R83" s="257" t="s">
        <v>169</v>
      </c>
      <c r="S83" s="16" t="s">
        <v>0</v>
      </c>
      <c r="T83" s="914"/>
      <c r="U83" s="907" t="s">
        <v>105</v>
      </c>
      <c r="V83" s="908" t="s">
        <v>105</v>
      </c>
      <c r="W83" s="908" t="s">
        <v>105</v>
      </c>
      <c r="X83" s="908" t="s">
        <v>105</v>
      </c>
      <c r="Y83" s="908" t="s">
        <v>105</v>
      </c>
      <c r="Z83" s="908" t="s">
        <v>105</v>
      </c>
      <c r="AA83" s="908" t="s">
        <v>105</v>
      </c>
      <c r="AB83" s="908" t="s">
        <v>36</v>
      </c>
      <c r="AC83" s="909" t="s">
        <v>37</v>
      </c>
      <c r="AD83" s="14"/>
      <c r="AE83" s="17" t="s">
        <v>0</v>
      </c>
      <c r="AF83" s="17" t="s">
        <v>0</v>
      </c>
      <c r="AG83" s="17" t="s">
        <v>0</v>
      </c>
      <c r="AH83" s="8"/>
      <c r="AI83" s="8"/>
      <c r="AJ83" s="8"/>
    </row>
    <row r="84" spans="1:36" s="9" customFormat="1" ht="47.25" thickBot="1">
      <c r="A84" s="19"/>
      <c r="B84" s="432" t="s">
        <v>895</v>
      </c>
      <c r="C84" s="433" t="s">
        <v>896</v>
      </c>
      <c r="D84" s="434">
        <v>2024</v>
      </c>
      <c r="E84" s="431">
        <v>3010</v>
      </c>
      <c r="F84" s="431">
        <v>427</v>
      </c>
      <c r="G84" s="429" t="s">
        <v>897</v>
      </c>
      <c r="H84" s="886" t="s">
        <v>905</v>
      </c>
      <c r="I84" s="228" t="s">
        <v>1238</v>
      </c>
      <c r="J84" s="429" t="s">
        <v>3</v>
      </c>
      <c r="K84" s="229" t="s">
        <v>1239</v>
      </c>
      <c r="L84" s="430" t="s">
        <v>278</v>
      </c>
      <c r="M84" s="431">
        <v>3010</v>
      </c>
      <c r="N84" s="15" t="s">
        <v>29</v>
      </c>
      <c r="O84" s="25"/>
      <c r="P84" s="902" t="s">
        <v>1481</v>
      </c>
      <c r="Q84" s="870" t="s">
        <v>33</v>
      </c>
      <c r="R84" s="257" t="s">
        <v>33</v>
      </c>
      <c r="S84" s="16" t="s">
        <v>6</v>
      </c>
      <c r="T84" s="914"/>
      <c r="U84" s="907" t="s">
        <v>4</v>
      </c>
      <c r="V84" s="908" t="s">
        <v>4</v>
      </c>
      <c r="W84" s="908" t="s">
        <v>4</v>
      </c>
      <c r="X84" s="908" t="s">
        <v>4</v>
      </c>
      <c r="Y84" s="908" t="s">
        <v>4</v>
      </c>
      <c r="Z84" s="908" t="s">
        <v>4</v>
      </c>
      <c r="AA84" s="908" t="s">
        <v>4</v>
      </c>
      <c r="AB84" s="908" t="s">
        <v>109</v>
      </c>
      <c r="AC84" s="909" t="s">
        <v>4</v>
      </c>
      <c r="AD84" s="14"/>
      <c r="AE84" s="17" t="s">
        <v>33</v>
      </c>
      <c r="AF84" s="17" t="s">
        <v>33</v>
      </c>
      <c r="AG84" s="897" t="s">
        <v>0</v>
      </c>
      <c r="AH84" s="8"/>
      <c r="AI84" s="8"/>
      <c r="AJ84" s="8"/>
    </row>
    <row r="85" spans="1:36" s="9" customFormat="1" ht="47.25" thickBot="1">
      <c r="A85" s="19"/>
      <c r="B85" s="432" t="s">
        <v>895</v>
      </c>
      <c r="C85" s="433" t="s">
        <v>896</v>
      </c>
      <c r="D85" s="434">
        <v>2024</v>
      </c>
      <c r="E85" s="431">
        <v>3000</v>
      </c>
      <c r="F85" s="431">
        <v>423</v>
      </c>
      <c r="G85" s="429" t="s">
        <v>897</v>
      </c>
      <c r="H85" s="886" t="s">
        <v>905</v>
      </c>
      <c r="I85" s="228" t="s">
        <v>1217</v>
      </c>
      <c r="J85" s="429" t="s">
        <v>1218</v>
      </c>
      <c r="K85" s="229" t="s">
        <v>1219</v>
      </c>
      <c r="L85" s="430" t="s">
        <v>278</v>
      </c>
      <c r="M85" s="431">
        <v>3000</v>
      </c>
      <c r="N85" s="15" t="s">
        <v>29</v>
      </c>
      <c r="O85" s="25"/>
      <c r="P85" s="902" t="s">
        <v>1481</v>
      </c>
      <c r="Q85" s="870" t="s">
        <v>33</v>
      </c>
      <c r="R85" s="257" t="s">
        <v>33</v>
      </c>
      <c r="S85" s="16" t="s">
        <v>6</v>
      </c>
      <c r="T85" s="914"/>
      <c r="U85" s="907" t="s">
        <v>4</v>
      </c>
      <c r="V85" s="908" t="s">
        <v>4</v>
      </c>
      <c r="W85" s="908" t="s">
        <v>4</v>
      </c>
      <c r="X85" s="908" t="s">
        <v>4</v>
      </c>
      <c r="Y85" s="908" t="s">
        <v>109</v>
      </c>
      <c r="Z85" s="908" t="s">
        <v>4</v>
      </c>
      <c r="AA85" s="908" t="s">
        <v>4</v>
      </c>
      <c r="AB85" s="908" t="s">
        <v>4</v>
      </c>
      <c r="AC85" s="909" t="s">
        <v>4</v>
      </c>
      <c r="AD85" s="14"/>
      <c r="AE85" s="17" t="s">
        <v>6</v>
      </c>
      <c r="AF85" s="17" t="s">
        <v>33</v>
      </c>
      <c r="AG85" s="17" t="s">
        <v>8</v>
      </c>
      <c r="AH85" s="8"/>
      <c r="AI85" s="8"/>
      <c r="AJ85" s="8"/>
    </row>
    <row r="86" spans="1:36" s="9" customFormat="1" ht="48" thickBot="1">
      <c r="A86" s="19"/>
      <c r="B86" s="432" t="s">
        <v>895</v>
      </c>
      <c r="C86" s="433" t="s">
        <v>896</v>
      </c>
      <c r="D86" s="434">
        <v>2024</v>
      </c>
      <c r="E86" s="431">
        <v>2669</v>
      </c>
      <c r="F86" s="431">
        <v>4042</v>
      </c>
      <c r="G86" s="429" t="s">
        <v>897</v>
      </c>
      <c r="H86" s="886" t="s">
        <v>1115</v>
      </c>
      <c r="I86" s="228" t="s">
        <v>1314</v>
      </c>
      <c r="J86" s="429" t="s">
        <v>10</v>
      </c>
      <c r="K86" s="229" t="s">
        <v>1315</v>
      </c>
      <c r="L86" s="430" t="s">
        <v>278</v>
      </c>
      <c r="M86" s="431">
        <v>2669</v>
      </c>
      <c r="N86" s="15" t="s">
        <v>1</v>
      </c>
      <c r="O86" s="25" t="s">
        <v>1472</v>
      </c>
      <c r="P86" s="902" t="s">
        <v>1598</v>
      </c>
      <c r="Q86" s="870" t="s">
        <v>169</v>
      </c>
      <c r="R86" s="257" t="s">
        <v>169</v>
      </c>
      <c r="S86" s="16" t="s">
        <v>1</v>
      </c>
      <c r="T86" s="914"/>
      <c r="U86" s="907" t="s">
        <v>2</v>
      </c>
      <c r="V86" s="908" t="s">
        <v>2</v>
      </c>
      <c r="W86" s="908" t="s">
        <v>2</v>
      </c>
      <c r="X86" s="908" t="s">
        <v>2</v>
      </c>
      <c r="Y86" s="908" t="s">
        <v>2</v>
      </c>
      <c r="Z86" s="908" t="s">
        <v>2</v>
      </c>
      <c r="AA86" s="908" t="s">
        <v>2</v>
      </c>
      <c r="AB86" s="908" t="s">
        <v>2</v>
      </c>
      <c r="AC86" s="909" t="s">
        <v>37</v>
      </c>
      <c r="AD86" s="14"/>
      <c r="AE86" s="17" t="s">
        <v>1</v>
      </c>
      <c r="AF86" s="17" t="s">
        <v>0</v>
      </c>
      <c r="AG86" s="17" t="s">
        <v>0</v>
      </c>
      <c r="AH86" s="8"/>
      <c r="AI86" s="8"/>
      <c r="AJ86" s="8"/>
    </row>
    <row r="87" spans="1:36" s="9" customFormat="1" ht="47.25" thickBot="1">
      <c r="A87" s="19"/>
      <c r="B87" s="432" t="s">
        <v>895</v>
      </c>
      <c r="C87" s="433" t="s">
        <v>896</v>
      </c>
      <c r="D87" s="434">
        <v>2024</v>
      </c>
      <c r="E87" s="431">
        <v>2679</v>
      </c>
      <c r="F87" s="431">
        <v>4065</v>
      </c>
      <c r="G87" s="429" t="s">
        <v>897</v>
      </c>
      <c r="H87" s="886" t="s">
        <v>1115</v>
      </c>
      <c r="I87" s="228" t="s">
        <v>1116</v>
      </c>
      <c r="J87" s="429" t="s">
        <v>10</v>
      </c>
      <c r="K87" s="229" t="s">
        <v>1117</v>
      </c>
      <c r="L87" s="430" t="s">
        <v>278</v>
      </c>
      <c r="M87" s="431">
        <v>2679</v>
      </c>
      <c r="N87" s="15" t="s">
        <v>0</v>
      </c>
      <c r="O87" s="25"/>
      <c r="P87" s="904"/>
      <c r="Q87" s="870" t="s">
        <v>181</v>
      </c>
      <c r="R87" s="257" t="s">
        <v>181</v>
      </c>
      <c r="S87" s="16" t="s">
        <v>0</v>
      </c>
      <c r="T87" s="914"/>
      <c r="U87" s="907" t="s">
        <v>2</v>
      </c>
      <c r="V87" s="908" t="s">
        <v>2</v>
      </c>
      <c r="W87" s="908" t="s">
        <v>2</v>
      </c>
      <c r="X87" s="908" t="s">
        <v>2</v>
      </c>
      <c r="Y87" s="908" t="s">
        <v>2</v>
      </c>
      <c r="Z87" s="908" t="s">
        <v>2</v>
      </c>
      <c r="AA87" s="908" t="s">
        <v>37</v>
      </c>
      <c r="AB87" s="908" t="s">
        <v>2</v>
      </c>
      <c r="AC87" s="909" t="s">
        <v>37</v>
      </c>
      <c r="AD87" s="14"/>
      <c r="AE87" s="17" t="s">
        <v>0</v>
      </c>
      <c r="AF87" s="17" t="s">
        <v>0</v>
      </c>
      <c r="AG87" s="17" t="s">
        <v>0</v>
      </c>
      <c r="AH87" s="8"/>
      <c r="AI87" s="8"/>
      <c r="AJ87" s="8"/>
    </row>
    <row r="88" spans="1:36" s="9" customFormat="1" ht="47.25" thickBot="1">
      <c r="A88" s="19"/>
      <c r="B88" s="432" t="s">
        <v>895</v>
      </c>
      <c r="C88" s="433" t="s">
        <v>896</v>
      </c>
      <c r="D88" s="434">
        <v>2024</v>
      </c>
      <c r="E88" s="431">
        <v>2674</v>
      </c>
      <c r="F88" s="431">
        <v>4057</v>
      </c>
      <c r="G88" s="429" t="s">
        <v>897</v>
      </c>
      <c r="H88" s="886" t="s">
        <v>1115</v>
      </c>
      <c r="I88" s="228" t="s">
        <v>1260</v>
      </c>
      <c r="J88" s="429" t="s">
        <v>1000</v>
      </c>
      <c r="K88" s="229" t="s">
        <v>1261</v>
      </c>
      <c r="L88" s="430" t="s">
        <v>278</v>
      </c>
      <c r="M88" s="431">
        <v>2674</v>
      </c>
      <c r="N88" s="15" t="s">
        <v>7</v>
      </c>
      <c r="O88" s="25"/>
      <c r="P88" s="902"/>
      <c r="Q88" s="870" t="s">
        <v>33</v>
      </c>
      <c r="R88" s="257" t="s">
        <v>33</v>
      </c>
      <c r="S88" s="16" t="s">
        <v>6</v>
      </c>
      <c r="T88" s="914"/>
      <c r="U88" s="907" t="s">
        <v>4</v>
      </c>
      <c r="V88" s="908" t="s">
        <v>4</v>
      </c>
      <c r="W88" s="908" t="s">
        <v>4</v>
      </c>
      <c r="X88" s="908" t="s">
        <v>4</v>
      </c>
      <c r="Y88" s="908" t="s">
        <v>4</v>
      </c>
      <c r="Z88" s="908" t="s">
        <v>4</v>
      </c>
      <c r="AA88" s="908" t="s">
        <v>4</v>
      </c>
      <c r="AB88" s="908" t="s">
        <v>78</v>
      </c>
      <c r="AC88" s="909" t="s">
        <v>4</v>
      </c>
      <c r="AD88" s="14"/>
      <c r="AE88" s="17" t="s">
        <v>6</v>
      </c>
      <c r="AF88" s="17" t="s">
        <v>8</v>
      </c>
      <c r="AG88" s="17" t="s">
        <v>8</v>
      </c>
      <c r="AH88" s="8"/>
      <c r="AI88" s="8"/>
      <c r="AJ88" s="8"/>
    </row>
    <row r="89" spans="1:36" s="9" customFormat="1" ht="48" thickBot="1">
      <c r="A89" s="19"/>
      <c r="B89" s="432" t="s">
        <v>895</v>
      </c>
      <c r="C89" s="433" t="s">
        <v>896</v>
      </c>
      <c r="D89" s="434">
        <v>2024</v>
      </c>
      <c r="E89" s="431">
        <v>2938</v>
      </c>
      <c r="F89" s="431">
        <v>4078</v>
      </c>
      <c r="G89" s="429" t="s">
        <v>897</v>
      </c>
      <c r="H89" s="886" t="s">
        <v>1115</v>
      </c>
      <c r="I89" s="228" t="s">
        <v>1432</v>
      </c>
      <c r="J89" s="429" t="s">
        <v>1191</v>
      </c>
      <c r="K89" s="229" t="s">
        <v>1433</v>
      </c>
      <c r="L89" s="430" t="s">
        <v>278</v>
      </c>
      <c r="M89" s="431">
        <v>2938</v>
      </c>
      <c r="N89" s="15" t="s">
        <v>8</v>
      </c>
      <c r="O89" s="25" t="s">
        <v>130</v>
      </c>
      <c r="P89" s="902" t="s">
        <v>1509</v>
      </c>
      <c r="Q89" s="870" t="s">
        <v>184</v>
      </c>
      <c r="R89" s="257" t="s">
        <v>181</v>
      </c>
      <c r="S89" s="16" t="s">
        <v>8</v>
      </c>
      <c r="T89" s="914"/>
      <c r="U89" s="907" t="s">
        <v>4</v>
      </c>
      <c r="V89" s="908" t="s">
        <v>2</v>
      </c>
      <c r="W89" s="908" t="s">
        <v>37</v>
      </c>
      <c r="X89" s="908" t="s">
        <v>2</v>
      </c>
      <c r="Y89" s="908" t="s">
        <v>37</v>
      </c>
      <c r="Z89" s="908" t="s">
        <v>37</v>
      </c>
      <c r="AA89" s="908" t="s">
        <v>36</v>
      </c>
      <c r="AB89" s="908" t="s">
        <v>37</v>
      </c>
      <c r="AC89" s="909" t="s">
        <v>37</v>
      </c>
      <c r="AD89" s="14"/>
      <c r="AE89" s="17" t="s">
        <v>0</v>
      </c>
      <c r="AF89" s="17" t="s">
        <v>0</v>
      </c>
      <c r="AG89" s="17" t="s">
        <v>0</v>
      </c>
      <c r="AH89" s="8"/>
      <c r="AI89" s="8"/>
      <c r="AJ89" s="8"/>
    </row>
    <row r="90" spans="1:36" s="9" customFormat="1" ht="47.25" thickBot="1">
      <c r="A90" s="19"/>
      <c r="B90" s="432" t="s">
        <v>895</v>
      </c>
      <c r="C90" s="433" t="s">
        <v>896</v>
      </c>
      <c r="D90" s="434">
        <v>2024</v>
      </c>
      <c r="E90" s="431">
        <v>4257</v>
      </c>
      <c r="F90" s="431">
        <v>8138</v>
      </c>
      <c r="G90" s="429" t="s">
        <v>897</v>
      </c>
      <c r="H90" s="886" t="s">
        <v>1142</v>
      </c>
      <c r="I90" s="228" t="s">
        <v>1143</v>
      </c>
      <c r="J90" s="429" t="s">
        <v>3</v>
      </c>
      <c r="K90" s="229" t="s">
        <v>1144</v>
      </c>
      <c r="L90" s="430" t="s">
        <v>278</v>
      </c>
      <c r="M90" s="431">
        <v>4257</v>
      </c>
      <c r="N90" s="15" t="s">
        <v>0</v>
      </c>
      <c r="O90" s="25"/>
      <c r="P90" s="902"/>
      <c r="Q90" s="870" t="s">
        <v>169</v>
      </c>
      <c r="R90" s="257" t="s">
        <v>169</v>
      </c>
      <c r="S90" s="16" t="s">
        <v>0</v>
      </c>
      <c r="T90" s="914"/>
      <c r="U90" s="907" t="s">
        <v>2</v>
      </c>
      <c r="V90" s="908" t="s">
        <v>2</v>
      </c>
      <c r="W90" s="908" t="s">
        <v>2</v>
      </c>
      <c r="X90" s="908" t="s">
        <v>2</v>
      </c>
      <c r="Y90" s="908" t="s">
        <v>2</v>
      </c>
      <c r="Z90" s="908" t="s">
        <v>2</v>
      </c>
      <c r="AA90" s="908" t="s">
        <v>2</v>
      </c>
      <c r="AB90" s="908" t="s">
        <v>2</v>
      </c>
      <c r="AC90" s="909" t="s">
        <v>2</v>
      </c>
      <c r="AD90" s="14"/>
      <c r="AE90" s="17" t="s">
        <v>0</v>
      </c>
      <c r="AF90" s="17" t="s">
        <v>0</v>
      </c>
      <c r="AG90" s="17" t="s">
        <v>0</v>
      </c>
      <c r="AH90" s="8"/>
      <c r="AI90" s="8"/>
      <c r="AJ90" s="8"/>
    </row>
    <row r="91" spans="1:36" s="9" customFormat="1" ht="47.25" thickBot="1">
      <c r="A91" s="19"/>
      <c r="B91" s="432" t="s">
        <v>895</v>
      </c>
      <c r="C91" s="433" t="s">
        <v>896</v>
      </c>
      <c r="D91" s="434">
        <v>2024</v>
      </c>
      <c r="E91" s="431">
        <v>4247</v>
      </c>
      <c r="F91" s="431">
        <v>8149</v>
      </c>
      <c r="G91" s="429" t="s">
        <v>897</v>
      </c>
      <c r="H91" s="886" t="s">
        <v>1142</v>
      </c>
      <c r="I91" s="228" t="s">
        <v>1337</v>
      </c>
      <c r="J91" s="429" t="s">
        <v>3</v>
      </c>
      <c r="K91" s="229" t="s">
        <v>1338</v>
      </c>
      <c r="L91" s="430" t="s">
        <v>278</v>
      </c>
      <c r="M91" s="431">
        <v>4247</v>
      </c>
      <c r="N91" s="15" t="s">
        <v>1</v>
      </c>
      <c r="O91" s="25" t="s">
        <v>1472</v>
      </c>
      <c r="P91" s="902" t="s">
        <v>1599</v>
      </c>
      <c r="Q91" s="870" t="s">
        <v>181</v>
      </c>
      <c r="R91" s="257" t="s">
        <v>181</v>
      </c>
      <c r="S91" s="16" t="s">
        <v>1</v>
      </c>
      <c r="T91" s="914"/>
      <c r="U91" s="907" t="s">
        <v>2</v>
      </c>
      <c r="V91" s="908" t="s">
        <v>2</v>
      </c>
      <c r="W91" s="908" t="s">
        <v>2</v>
      </c>
      <c r="X91" s="908" t="s">
        <v>2</v>
      </c>
      <c r="Y91" s="908" t="s">
        <v>2</v>
      </c>
      <c r="Z91" s="908" t="s">
        <v>2</v>
      </c>
      <c r="AA91" s="908" t="s">
        <v>2</v>
      </c>
      <c r="AB91" s="908" t="s">
        <v>2</v>
      </c>
      <c r="AC91" s="909" t="s">
        <v>4</v>
      </c>
      <c r="AD91" s="14"/>
      <c r="AE91" s="17" t="s">
        <v>0</v>
      </c>
      <c r="AF91" s="17" t="s">
        <v>33</v>
      </c>
      <c r="AG91" s="17" t="s">
        <v>33</v>
      </c>
      <c r="AH91" s="8"/>
      <c r="AI91" s="8"/>
      <c r="AJ91" s="8"/>
    </row>
    <row r="92" spans="1:36" s="9" customFormat="1" ht="47.25" thickBot="1">
      <c r="A92" s="19"/>
      <c r="B92" s="432" t="s">
        <v>895</v>
      </c>
      <c r="C92" s="433" t="s">
        <v>896</v>
      </c>
      <c r="D92" s="434">
        <v>2024</v>
      </c>
      <c r="E92" s="431">
        <v>4254</v>
      </c>
      <c r="F92" s="431">
        <v>8139</v>
      </c>
      <c r="G92" s="429" t="s">
        <v>897</v>
      </c>
      <c r="H92" s="886" t="s">
        <v>1142</v>
      </c>
      <c r="I92" s="228" t="s">
        <v>1448</v>
      </c>
      <c r="J92" s="429" t="s">
        <v>1044</v>
      </c>
      <c r="K92" s="229" t="s">
        <v>1449</v>
      </c>
      <c r="L92" s="430" t="s">
        <v>278</v>
      </c>
      <c r="M92" s="431">
        <v>4254</v>
      </c>
      <c r="N92" s="15" t="s">
        <v>8</v>
      </c>
      <c r="O92" s="25" t="s">
        <v>1469</v>
      </c>
      <c r="P92" s="902" t="s">
        <v>1600</v>
      </c>
      <c r="Q92" s="870" t="s">
        <v>168</v>
      </c>
      <c r="R92" s="257" t="s">
        <v>168</v>
      </c>
      <c r="S92" s="16" t="s">
        <v>8</v>
      </c>
      <c r="T92" s="914"/>
      <c r="U92" s="907" t="s">
        <v>2</v>
      </c>
      <c r="V92" s="908" t="s">
        <v>2</v>
      </c>
      <c r="W92" s="908" t="s">
        <v>2</v>
      </c>
      <c r="X92" s="908" t="s">
        <v>2</v>
      </c>
      <c r="Y92" s="908" t="s">
        <v>2</v>
      </c>
      <c r="Z92" s="908" t="s">
        <v>2</v>
      </c>
      <c r="AA92" s="908" t="s">
        <v>2</v>
      </c>
      <c r="AB92" s="908" t="s">
        <v>2</v>
      </c>
      <c r="AC92" s="909" t="s">
        <v>2</v>
      </c>
      <c r="AD92" s="14"/>
      <c r="AE92" s="17" t="s">
        <v>1</v>
      </c>
      <c r="AF92" s="17" t="s">
        <v>0</v>
      </c>
      <c r="AG92" s="17" t="s">
        <v>0</v>
      </c>
      <c r="AH92" s="8"/>
      <c r="AI92" s="8"/>
      <c r="AJ92" s="8"/>
    </row>
    <row r="93" spans="1:36" s="9" customFormat="1" ht="47.25" thickBot="1">
      <c r="A93" s="19"/>
      <c r="B93" s="432" t="s">
        <v>895</v>
      </c>
      <c r="C93" s="433" t="s">
        <v>896</v>
      </c>
      <c r="D93" s="434">
        <v>2024</v>
      </c>
      <c r="E93" s="431">
        <v>4252</v>
      </c>
      <c r="F93" s="431">
        <v>8165</v>
      </c>
      <c r="G93" s="429" t="s">
        <v>897</v>
      </c>
      <c r="H93" s="886" t="s">
        <v>1142</v>
      </c>
      <c r="I93" s="228" t="s">
        <v>1145</v>
      </c>
      <c r="J93" s="429" t="s">
        <v>1146</v>
      </c>
      <c r="K93" s="229" t="s">
        <v>1147</v>
      </c>
      <c r="L93" s="430" t="s">
        <v>278</v>
      </c>
      <c r="M93" s="431">
        <v>4252</v>
      </c>
      <c r="N93" s="15" t="s">
        <v>0</v>
      </c>
      <c r="O93" s="25"/>
      <c r="P93" s="902"/>
      <c r="Q93" s="870" t="s">
        <v>181</v>
      </c>
      <c r="R93" s="257" t="s">
        <v>181</v>
      </c>
      <c r="S93" s="16" t="s">
        <v>0</v>
      </c>
      <c r="T93" s="914"/>
      <c r="U93" s="907" t="s">
        <v>2</v>
      </c>
      <c r="V93" s="908" t="s">
        <v>2</v>
      </c>
      <c r="W93" s="908" t="s">
        <v>2</v>
      </c>
      <c r="X93" s="908" t="s">
        <v>2</v>
      </c>
      <c r="Y93" s="908" t="s">
        <v>2</v>
      </c>
      <c r="Z93" s="908" t="s">
        <v>2</v>
      </c>
      <c r="AA93" s="908" t="s">
        <v>2</v>
      </c>
      <c r="AB93" s="908" t="s">
        <v>2</v>
      </c>
      <c r="AC93" s="909" t="s">
        <v>2</v>
      </c>
      <c r="AD93" s="14"/>
      <c r="AE93" s="17" t="s">
        <v>0</v>
      </c>
      <c r="AF93" s="17" t="s">
        <v>33</v>
      </c>
      <c r="AG93" s="17" t="s">
        <v>33</v>
      </c>
      <c r="AH93" s="8"/>
      <c r="AI93" s="8"/>
      <c r="AJ93" s="8"/>
    </row>
    <row r="94" spans="1:36" s="9" customFormat="1" ht="47.25" thickBot="1">
      <c r="A94" s="19"/>
      <c r="B94" s="432" t="s">
        <v>895</v>
      </c>
      <c r="C94" s="433" t="s">
        <v>896</v>
      </c>
      <c r="D94" s="434">
        <v>2024</v>
      </c>
      <c r="E94" s="431">
        <v>4242</v>
      </c>
      <c r="F94" s="431">
        <v>8153</v>
      </c>
      <c r="G94" s="429" t="s">
        <v>897</v>
      </c>
      <c r="H94" s="886" t="s">
        <v>1142</v>
      </c>
      <c r="I94" s="228" t="s">
        <v>1391</v>
      </c>
      <c r="J94" s="429" t="s">
        <v>1207</v>
      </c>
      <c r="K94" s="229" t="s">
        <v>1392</v>
      </c>
      <c r="L94" s="430" t="s">
        <v>278</v>
      </c>
      <c r="M94" s="431">
        <v>4242</v>
      </c>
      <c r="N94" s="15" t="s">
        <v>11</v>
      </c>
      <c r="O94" s="25"/>
      <c r="P94" s="902" t="s">
        <v>1656</v>
      </c>
      <c r="Q94" s="870" t="s">
        <v>33</v>
      </c>
      <c r="R94" s="257" t="s">
        <v>33</v>
      </c>
      <c r="S94" s="16" t="s">
        <v>11</v>
      </c>
      <c r="T94" s="914"/>
      <c r="U94" s="907" t="s">
        <v>4</v>
      </c>
      <c r="V94" s="908" t="s">
        <v>79</v>
      </c>
      <c r="W94" s="908" t="s">
        <v>4</v>
      </c>
      <c r="X94" s="908" t="s">
        <v>4</v>
      </c>
      <c r="Y94" s="908" t="s">
        <v>79</v>
      </c>
      <c r="Z94" s="908" t="s">
        <v>4</v>
      </c>
      <c r="AA94" s="908" t="s">
        <v>4</v>
      </c>
      <c r="AB94" s="908" t="s">
        <v>4</v>
      </c>
      <c r="AC94" s="909" t="s">
        <v>4</v>
      </c>
      <c r="AD94" s="14"/>
      <c r="AE94" s="17" t="s">
        <v>0</v>
      </c>
      <c r="AF94" s="17" t="s">
        <v>33</v>
      </c>
      <c r="AG94" s="17" t="s">
        <v>33</v>
      </c>
      <c r="AH94" s="8"/>
      <c r="AI94" s="8"/>
      <c r="AJ94" s="8"/>
    </row>
    <row r="95" spans="1:36" s="9" customFormat="1" ht="47.25" thickBot="1">
      <c r="A95" s="19"/>
      <c r="B95" s="432" t="s">
        <v>895</v>
      </c>
      <c r="C95" s="433" t="s">
        <v>896</v>
      </c>
      <c r="D95" s="434">
        <v>2024</v>
      </c>
      <c r="E95" s="431">
        <v>3070</v>
      </c>
      <c r="F95" s="431">
        <v>1831</v>
      </c>
      <c r="G95" s="429" t="s">
        <v>897</v>
      </c>
      <c r="H95" s="886" t="s">
        <v>926</v>
      </c>
      <c r="I95" s="228" t="s">
        <v>1295</v>
      </c>
      <c r="J95" s="429" t="s">
        <v>10</v>
      </c>
      <c r="K95" s="229" t="s">
        <v>1296</v>
      </c>
      <c r="L95" s="430" t="s">
        <v>278</v>
      </c>
      <c r="M95" s="431">
        <v>3070</v>
      </c>
      <c r="N95" s="15" t="s">
        <v>1</v>
      </c>
      <c r="O95" s="25" t="s">
        <v>1472</v>
      </c>
      <c r="P95" s="902" t="s">
        <v>1543</v>
      </c>
      <c r="Q95" s="870" t="s">
        <v>167</v>
      </c>
      <c r="R95" s="257" t="s">
        <v>168</v>
      </c>
      <c r="S95" s="16" t="s">
        <v>1</v>
      </c>
      <c r="T95" s="914"/>
      <c r="U95" s="907" t="s">
        <v>2</v>
      </c>
      <c r="V95" s="908" t="s">
        <v>2</v>
      </c>
      <c r="W95" s="908" t="s">
        <v>2</v>
      </c>
      <c r="X95" s="908" t="s">
        <v>2</v>
      </c>
      <c r="Y95" s="908" t="s">
        <v>2</v>
      </c>
      <c r="Z95" s="908" t="s">
        <v>2</v>
      </c>
      <c r="AA95" s="908" t="s">
        <v>37</v>
      </c>
      <c r="AB95" s="908" t="s">
        <v>2</v>
      </c>
      <c r="AC95" s="909" t="s">
        <v>37</v>
      </c>
      <c r="AD95" s="14"/>
      <c r="AE95" s="17" t="s">
        <v>0</v>
      </c>
      <c r="AF95" s="17" t="s">
        <v>1</v>
      </c>
      <c r="AG95" s="17" t="s">
        <v>0</v>
      </c>
      <c r="AH95" s="8"/>
      <c r="AI95" s="8"/>
      <c r="AJ95" s="8"/>
    </row>
    <row r="96" spans="1:36" s="9" customFormat="1" ht="47.25" thickBot="1">
      <c r="A96" s="19"/>
      <c r="B96" s="432" t="s">
        <v>895</v>
      </c>
      <c r="C96" s="433" t="s">
        <v>896</v>
      </c>
      <c r="D96" s="434">
        <v>2024</v>
      </c>
      <c r="E96" s="431">
        <v>1991</v>
      </c>
      <c r="F96" s="431">
        <v>196</v>
      </c>
      <c r="G96" s="429" t="s">
        <v>897</v>
      </c>
      <c r="H96" s="886" t="s">
        <v>898</v>
      </c>
      <c r="I96" s="228" t="s">
        <v>1400</v>
      </c>
      <c r="J96" s="429" t="s">
        <v>3</v>
      </c>
      <c r="K96" s="229" t="s">
        <v>1401</v>
      </c>
      <c r="L96" s="430" t="s">
        <v>278</v>
      </c>
      <c r="M96" s="431">
        <v>1991</v>
      </c>
      <c r="N96" s="15" t="s">
        <v>8</v>
      </c>
      <c r="O96" s="25" t="s">
        <v>130</v>
      </c>
      <c r="P96" s="902" t="s">
        <v>1530</v>
      </c>
      <c r="Q96" s="870" t="s">
        <v>168</v>
      </c>
      <c r="R96" s="257" t="s">
        <v>168</v>
      </c>
      <c r="S96" s="16" t="s">
        <v>8</v>
      </c>
      <c r="T96" s="914"/>
      <c r="U96" s="907" t="s">
        <v>2</v>
      </c>
      <c r="V96" s="908" t="s">
        <v>2</v>
      </c>
      <c r="W96" s="908" t="s">
        <v>2</v>
      </c>
      <c r="X96" s="908" t="s">
        <v>79</v>
      </c>
      <c r="Y96" s="908" t="s">
        <v>2</v>
      </c>
      <c r="Z96" s="908" t="s">
        <v>2</v>
      </c>
      <c r="AA96" s="908" t="s">
        <v>78</v>
      </c>
      <c r="AB96" s="908" t="s">
        <v>37</v>
      </c>
      <c r="AC96" s="909" t="s">
        <v>4</v>
      </c>
      <c r="AD96" s="14"/>
      <c r="AE96" s="17" t="s">
        <v>8</v>
      </c>
      <c r="AF96" s="17" t="s">
        <v>8</v>
      </c>
      <c r="AG96" s="17" t="s">
        <v>8</v>
      </c>
      <c r="AH96" s="8"/>
      <c r="AI96" s="8"/>
      <c r="AJ96" s="8"/>
    </row>
    <row r="97" spans="1:36" s="9" customFormat="1" ht="48" thickBot="1">
      <c r="A97" s="19"/>
      <c r="B97" s="432" t="s">
        <v>895</v>
      </c>
      <c r="C97" s="433" t="s">
        <v>896</v>
      </c>
      <c r="D97" s="434">
        <v>2024</v>
      </c>
      <c r="E97" s="431">
        <v>1998</v>
      </c>
      <c r="F97" s="431">
        <v>203</v>
      </c>
      <c r="G97" s="429" t="s">
        <v>897</v>
      </c>
      <c r="H97" s="886" t="s">
        <v>898</v>
      </c>
      <c r="I97" s="228" t="s">
        <v>1402</v>
      </c>
      <c r="J97" s="429" t="s">
        <v>3</v>
      </c>
      <c r="K97" s="229" t="s">
        <v>1403</v>
      </c>
      <c r="L97" s="430" t="s">
        <v>278</v>
      </c>
      <c r="M97" s="431">
        <v>1998</v>
      </c>
      <c r="N97" s="15" t="s">
        <v>8</v>
      </c>
      <c r="O97" s="25" t="s">
        <v>130</v>
      </c>
      <c r="P97" s="902" t="s">
        <v>1531</v>
      </c>
      <c r="Q97" s="870" t="s">
        <v>168</v>
      </c>
      <c r="R97" s="257" t="s">
        <v>168</v>
      </c>
      <c r="S97" s="16" t="s">
        <v>8</v>
      </c>
      <c r="T97" s="914"/>
      <c r="U97" s="907" t="s">
        <v>2</v>
      </c>
      <c r="V97" s="908" t="s">
        <v>2</v>
      </c>
      <c r="W97" s="908" t="s">
        <v>2</v>
      </c>
      <c r="X97" s="908" t="s">
        <v>2</v>
      </c>
      <c r="Y97" s="908" t="s">
        <v>2</v>
      </c>
      <c r="Z97" s="908" t="s">
        <v>2</v>
      </c>
      <c r="AA97" s="908" t="s">
        <v>37</v>
      </c>
      <c r="AB97" s="908" t="s">
        <v>2</v>
      </c>
      <c r="AC97" s="909" t="s">
        <v>4</v>
      </c>
      <c r="AD97" s="14"/>
      <c r="AE97" s="17" t="s">
        <v>0</v>
      </c>
      <c r="AF97" s="17" t="s">
        <v>1</v>
      </c>
      <c r="AG97" s="17" t="s">
        <v>0</v>
      </c>
      <c r="AH97" s="8"/>
      <c r="AI97" s="8"/>
      <c r="AJ97" s="8"/>
    </row>
    <row r="98" spans="1:36" s="9" customFormat="1" ht="48" thickBot="1">
      <c r="A98" s="19"/>
      <c r="B98" s="432" t="s">
        <v>895</v>
      </c>
      <c r="C98" s="433" t="s">
        <v>896</v>
      </c>
      <c r="D98" s="434">
        <v>2024</v>
      </c>
      <c r="E98" s="431">
        <v>1995</v>
      </c>
      <c r="F98" s="431">
        <v>200</v>
      </c>
      <c r="G98" s="429" t="s">
        <v>897</v>
      </c>
      <c r="H98" s="886" t="s">
        <v>898</v>
      </c>
      <c r="I98" s="228" t="s">
        <v>1362</v>
      </c>
      <c r="J98" s="429" t="s">
        <v>1363</v>
      </c>
      <c r="K98" s="911" t="s">
        <v>1364</v>
      </c>
      <c r="L98" s="430" t="s">
        <v>278</v>
      </c>
      <c r="M98" s="431">
        <v>1995</v>
      </c>
      <c r="N98" s="15" t="s">
        <v>11</v>
      </c>
      <c r="O98" s="25"/>
      <c r="P98" s="902" t="s">
        <v>1662</v>
      </c>
      <c r="Q98" s="870" t="s">
        <v>33</v>
      </c>
      <c r="R98" s="257" t="s">
        <v>33</v>
      </c>
      <c r="S98" s="16" t="s">
        <v>11</v>
      </c>
      <c r="T98" s="914"/>
      <c r="U98" s="907" t="s">
        <v>4</v>
      </c>
      <c r="V98" s="908" t="s">
        <v>4</v>
      </c>
      <c r="W98" s="908" t="s">
        <v>4</v>
      </c>
      <c r="X98" s="908" t="s">
        <v>4</v>
      </c>
      <c r="Y98" s="908" t="s">
        <v>79</v>
      </c>
      <c r="Z98" s="908" t="s">
        <v>4</v>
      </c>
      <c r="AA98" s="908" t="s">
        <v>4</v>
      </c>
      <c r="AB98" s="908" t="s">
        <v>109</v>
      </c>
      <c r="AC98" s="909" t="s">
        <v>4</v>
      </c>
      <c r="AD98" s="14"/>
      <c r="AE98" s="17" t="s">
        <v>6</v>
      </c>
      <c r="AF98" s="17" t="s">
        <v>0</v>
      </c>
      <c r="AG98" s="17" t="s">
        <v>1</v>
      </c>
      <c r="AH98" s="8"/>
      <c r="AI98" s="8"/>
      <c r="AJ98" s="8"/>
    </row>
    <row r="99" spans="1:36" s="9" customFormat="1" ht="47.25" thickBot="1">
      <c r="A99" s="19"/>
      <c r="B99" s="432" t="s">
        <v>895</v>
      </c>
      <c r="C99" s="433" t="s">
        <v>896</v>
      </c>
      <c r="D99" s="434">
        <v>2024</v>
      </c>
      <c r="E99" s="431">
        <v>3059</v>
      </c>
      <c r="F99" s="431">
        <v>1822</v>
      </c>
      <c r="G99" s="429" t="s">
        <v>897</v>
      </c>
      <c r="H99" s="886" t="s">
        <v>926</v>
      </c>
      <c r="I99" s="228" t="s">
        <v>1089</v>
      </c>
      <c r="J99" s="429" t="s">
        <v>3</v>
      </c>
      <c r="K99" s="229" t="s">
        <v>1090</v>
      </c>
      <c r="L99" s="430" t="s">
        <v>278</v>
      </c>
      <c r="M99" s="431">
        <v>3059</v>
      </c>
      <c r="N99" s="15" t="s">
        <v>0</v>
      </c>
      <c r="O99" s="25"/>
      <c r="P99" s="902"/>
      <c r="Q99" s="870" t="s">
        <v>181</v>
      </c>
      <c r="R99" s="257" t="s">
        <v>181</v>
      </c>
      <c r="S99" s="16" t="s">
        <v>0</v>
      </c>
      <c r="T99" s="914"/>
      <c r="U99" s="907" t="s">
        <v>2</v>
      </c>
      <c r="V99" s="908" t="s">
        <v>2</v>
      </c>
      <c r="W99" s="908" t="s">
        <v>2</v>
      </c>
      <c r="X99" s="908" t="s">
        <v>2</v>
      </c>
      <c r="Y99" s="908" t="s">
        <v>2</v>
      </c>
      <c r="Z99" s="908" t="s">
        <v>2</v>
      </c>
      <c r="AA99" s="908" t="s">
        <v>2</v>
      </c>
      <c r="AB99" s="908" t="s">
        <v>2</v>
      </c>
      <c r="AC99" s="909" t="s">
        <v>37</v>
      </c>
      <c r="AD99" s="14"/>
      <c r="AE99" s="17" t="s">
        <v>0</v>
      </c>
      <c r="AF99" s="17" t="s">
        <v>0</v>
      </c>
      <c r="AG99" s="17" t="s">
        <v>0</v>
      </c>
      <c r="AH99" s="8"/>
      <c r="AI99" s="8"/>
      <c r="AJ99" s="8"/>
    </row>
    <row r="100" spans="1:36" s="9" customFormat="1" ht="47.25" thickBot="1">
      <c r="A100" s="19"/>
      <c r="B100" s="432" t="s">
        <v>895</v>
      </c>
      <c r="C100" s="433" t="s">
        <v>896</v>
      </c>
      <c r="D100" s="434">
        <v>2024</v>
      </c>
      <c r="E100" s="431">
        <v>2808</v>
      </c>
      <c r="F100" s="431">
        <v>220</v>
      </c>
      <c r="G100" s="429" t="s">
        <v>897</v>
      </c>
      <c r="H100" s="886" t="s">
        <v>898</v>
      </c>
      <c r="I100" s="228" t="s">
        <v>1242</v>
      </c>
      <c r="J100" s="429" t="s">
        <v>3</v>
      </c>
      <c r="K100" s="229" t="s">
        <v>1243</v>
      </c>
      <c r="L100" s="430" t="s">
        <v>278</v>
      </c>
      <c r="M100" s="431">
        <v>2808</v>
      </c>
      <c r="N100" s="15" t="s">
        <v>7</v>
      </c>
      <c r="O100" s="25"/>
      <c r="P100" s="902" t="s">
        <v>1532</v>
      </c>
      <c r="Q100" s="870" t="s">
        <v>33</v>
      </c>
      <c r="R100" s="257" t="s">
        <v>33</v>
      </c>
      <c r="S100" s="16" t="s">
        <v>6</v>
      </c>
      <c r="T100" s="914"/>
      <c r="U100" s="907" t="s">
        <v>4</v>
      </c>
      <c r="V100" s="908" t="s">
        <v>4</v>
      </c>
      <c r="W100" s="908" t="s">
        <v>4</v>
      </c>
      <c r="X100" s="908" t="s">
        <v>4</v>
      </c>
      <c r="Y100" s="908" t="s">
        <v>78</v>
      </c>
      <c r="Z100" s="908" t="s">
        <v>78</v>
      </c>
      <c r="AA100" s="908" t="s">
        <v>4</v>
      </c>
      <c r="AB100" s="908" t="s">
        <v>78</v>
      </c>
      <c r="AC100" s="909" t="s">
        <v>4</v>
      </c>
      <c r="AD100" s="14"/>
      <c r="AE100" s="17" t="s">
        <v>6</v>
      </c>
      <c r="AF100" s="17" t="s">
        <v>0</v>
      </c>
      <c r="AG100" s="17" t="s">
        <v>0</v>
      </c>
      <c r="AH100" s="8"/>
      <c r="AI100" s="8"/>
      <c r="AJ100" s="8"/>
    </row>
    <row r="101" spans="1:36" s="9" customFormat="1" ht="47.25" thickBot="1">
      <c r="A101" s="19"/>
      <c r="B101" s="432" t="s">
        <v>895</v>
      </c>
      <c r="C101" s="433" t="s">
        <v>896</v>
      </c>
      <c r="D101" s="434">
        <v>2024</v>
      </c>
      <c r="E101" s="431">
        <v>4466</v>
      </c>
      <c r="F101" s="431">
        <v>7013</v>
      </c>
      <c r="G101" s="429" t="s">
        <v>897</v>
      </c>
      <c r="H101" s="886" t="s">
        <v>1035</v>
      </c>
      <c r="I101" s="228" t="s">
        <v>1120</v>
      </c>
      <c r="J101" s="429" t="s">
        <v>3</v>
      </c>
      <c r="K101" s="229" t="s">
        <v>1121</v>
      </c>
      <c r="L101" s="430" t="s">
        <v>278</v>
      </c>
      <c r="M101" s="431">
        <v>4466</v>
      </c>
      <c r="N101" s="15" t="s">
        <v>0</v>
      </c>
      <c r="O101" s="25"/>
      <c r="P101" s="902"/>
      <c r="Q101" s="870" t="s">
        <v>181</v>
      </c>
      <c r="R101" s="257" t="s">
        <v>181</v>
      </c>
      <c r="S101" s="16" t="s">
        <v>0</v>
      </c>
      <c r="T101" s="914"/>
      <c r="U101" s="907" t="s">
        <v>2</v>
      </c>
      <c r="V101" s="908" t="s">
        <v>2</v>
      </c>
      <c r="W101" s="908" t="s">
        <v>2</v>
      </c>
      <c r="X101" s="908" t="s">
        <v>2</v>
      </c>
      <c r="Y101" s="908" t="s">
        <v>2</v>
      </c>
      <c r="Z101" s="908" t="s">
        <v>2</v>
      </c>
      <c r="AA101" s="908" t="s">
        <v>2</v>
      </c>
      <c r="AB101" s="908" t="s">
        <v>2</v>
      </c>
      <c r="AC101" s="909" t="s">
        <v>2</v>
      </c>
      <c r="AD101" s="14"/>
      <c r="AE101" s="17" t="s">
        <v>0</v>
      </c>
      <c r="AF101" s="17" t="s">
        <v>0</v>
      </c>
      <c r="AG101" s="17" t="s">
        <v>0</v>
      </c>
      <c r="AH101" s="8"/>
      <c r="AI101" s="8"/>
      <c r="AJ101" s="8"/>
    </row>
    <row r="102" spans="1:36" s="9" customFormat="1" ht="63.75" thickBot="1">
      <c r="A102" s="19"/>
      <c r="B102" s="432" t="s">
        <v>895</v>
      </c>
      <c r="C102" s="433" t="s">
        <v>896</v>
      </c>
      <c r="D102" s="434">
        <v>2024</v>
      </c>
      <c r="E102" s="431">
        <v>199294</v>
      </c>
      <c r="F102" s="431">
        <v>398</v>
      </c>
      <c r="G102" s="429" t="s">
        <v>897</v>
      </c>
      <c r="H102" s="886" t="s">
        <v>905</v>
      </c>
      <c r="I102" s="228" t="s">
        <v>906</v>
      </c>
      <c r="J102" s="429" t="s">
        <v>3</v>
      </c>
      <c r="K102" s="229" t="s">
        <v>907</v>
      </c>
      <c r="L102" s="430" t="s">
        <v>278</v>
      </c>
      <c r="M102" s="431">
        <v>199294</v>
      </c>
      <c r="N102" s="15" t="s">
        <v>12</v>
      </c>
      <c r="O102" s="25" t="s">
        <v>634</v>
      </c>
      <c r="P102" s="902" t="s">
        <v>1487</v>
      </c>
      <c r="Q102" s="870" t="s">
        <v>168</v>
      </c>
      <c r="R102" s="257" t="s">
        <v>168</v>
      </c>
      <c r="S102" s="16" t="s">
        <v>12</v>
      </c>
      <c r="T102" s="914"/>
      <c r="U102" s="907" t="s">
        <v>79</v>
      </c>
      <c r="V102" s="908" t="s">
        <v>79</v>
      </c>
      <c r="W102" s="908" t="s">
        <v>79</v>
      </c>
      <c r="X102" s="908" t="s">
        <v>79</v>
      </c>
      <c r="Y102" s="908" t="s">
        <v>78</v>
      </c>
      <c r="Z102" s="908" t="s">
        <v>78</v>
      </c>
      <c r="AA102" s="908" t="s">
        <v>37</v>
      </c>
      <c r="AB102" s="908" t="s">
        <v>4</v>
      </c>
      <c r="AC102" s="909" t="s">
        <v>4</v>
      </c>
      <c r="AD102" s="14"/>
      <c r="AE102" s="17" t="s">
        <v>1</v>
      </c>
      <c r="AF102" s="17" t="s">
        <v>33</v>
      </c>
      <c r="AG102" s="17" t="s">
        <v>33</v>
      </c>
      <c r="AH102" s="8"/>
      <c r="AI102" s="8"/>
      <c r="AJ102" s="8"/>
    </row>
    <row r="103" spans="1:36" s="9" customFormat="1" ht="48" thickBot="1">
      <c r="A103" s="19"/>
      <c r="B103" s="432" t="s">
        <v>895</v>
      </c>
      <c r="C103" s="433" t="s">
        <v>896</v>
      </c>
      <c r="D103" s="434">
        <v>2024</v>
      </c>
      <c r="E103" s="431">
        <v>4327</v>
      </c>
      <c r="F103" s="431">
        <v>9405</v>
      </c>
      <c r="G103" s="429" t="s">
        <v>897</v>
      </c>
      <c r="H103" s="886" t="s">
        <v>966</v>
      </c>
      <c r="I103" s="228" t="s">
        <v>1455</v>
      </c>
      <c r="J103" s="429" t="s">
        <v>1456</v>
      </c>
      <c r="K103" s="229" t="s">
        <v>1457</v>
      </c>
      <c r="L103" s="430" t="s">
        <v>278</v>
      </c>
      <c r="M103" s="431">
        <v>4327</v>
      </c>
      <c r="N103" s="15" t="s">
        <v>8</v>
      </c>
      <c r="O103" s="25" t="s">
        <v>129</v>
      </c>
      <c r="P103" s="902" t="s">
        <v>1566</v>
      </c>
      <c r="Q103" s="870" t="s">
        <v>167</v>
      </c>
      <c r="R103" s="257" t="s">
        <v>168</v>
      </c>
      <c r="S103" s="16" t="s">
        <v>8</v>
      </c>
      <c r="T103" s="914"/>
      <c r="U103" s="907" t="s">
        <v>4</v>
      </c>
      <c r="V103" s="908" t="s">
        <v>79</v>
      </c>
      <c r="W103" s="908" t="s">
        <v>37</v>
      </c>
      <c r="X103" s="908" t="s">
        <v>79</v>
      </c>
      <c r="Y103" s="908" t="s">
        <v>37</v>
      </c>
      <c r="Z103" s="908" t="s">
        <v>2</v>
      </c>
      <c r="AA103" s="908" t="s">
        <v>37</v>
      </c>
      <c r="AB103" s="908" t="s">
        <v>37</v>
      </c>
      <c r="AC103" s="909" t="s">
        <v>4</v>
      </c>
      <c r="AD103" s="14"/>
      <c r="AE103" s="17" t="s">
        <v>1</v>
      </c>
      <c r="AF103" s="17" t="s">
        <v>0</v>
      </c>
      <c r="AG103" s="17" t="s">
        <v>0</v>
      </c>
      <c r="AH103" s="8"/>
      <c r="AI103" s="8"/>
      <c r="AJ103" s="8"/>
    </row>
    <row r="104" spans="1:36" s="9" customFormat="1" ht="47.25" thickBot="1">
      <c r="A104" s="19"/>
      <c r="B104" s="432" t="s">
        <v>895</v>
      </c>
      <c r="C104" s="433" t="s">
        <v>896</v>
      </c>
      <c r="D104" s="434">
        <v>2024</v>
      </c>
      <c r="E104" s="431">
        <v>4319</v>
      </c>
      <c r="F104" s="431">
        <v>9231</v>
      </c>
      <c r="G104" s="429" t="s">
        <v>897</v>
      </c>
      <c r="H104" s="886" t="s">
        <v>966</v>
      </c>
      <c r="I104" s="228" t="s">
        <v>1346</v>
      </c>
      <c r="J104" s="429" t="s">
        <v>974</v>
      </c>
      <c r="K104" s="229" t="s">
        <v>1347</v>
      </c>
      <c r="L104" s="430" t="s">
        <v>278</v>
      </c>
      <c r="M104" s="431">
        <v>4319</v>
      </c>
      <c r="N104" s="15" t="s">
        <v>1</v>
      </c>
      <c r="O104" s="25" t="s">
        <v>1472</v>
      </c>
      <c r="P104" s="902" t="s">
        <v>1516</v>
      </c>
      <c r="Q104" s="870" t="s">
        <v>181</v>
      </c>
      <c r="R104" s="257" t="s">
        <v>181</v>
      </c>
      <c r="S104" s="16" t="s">
        <v>1</v>
      </c>
      <c r="T104" s="914"/>
      <c r="U104" s="907" t="s">
        <v>2</v>
      </c>
      <c r="V104" s="908" t="s">
        <v>2</v>
      </c>
      <c r="W104" s="908" t="s">
        <v>2</v>
      </c>
      <c r="X104" s="908" t="s">
        <v>2</v>
      </c>
      <c r="Y104" s="908" t="s">
        <v>2</v>
      </c>
      <c r="Z104" s="908" t="s">
        <v>2</v>
      </c>
      <c r="AA104" s="908" t="s">
        <v>2</v>
      </c>
      <c r="AB104" s="908" t="s">
        <v>2</v>
      </c>
      <c r="AC104" s="909" t="s">
        <v>2</v>
      </c>
      <c r="AD104" s="14"/>
      <c r="AE104" s="17" t="s">
        <v>1</v>
      </c>
      <c r="AF104" s="17" t="s">
        <v>0</v>
      </c>
      <c r="AG104" s="17" t="s">
        <v>0</v>
      </c>
      <c r="AH104" s="8"/>
      <c r="AI104" s="8"/>
      <c r="AJ104" s="8"/>
    </row>
    <row r="105" spans="1:36" s="9" customFormat="1" ht="48" thickBot="1">
      <c r="A105" s="19"/>
      <c r="B105" s="432" t="s">
        <v>895</v>
      </c>
      <c r="C105" s="433" t="s">
        <v>896</v>
      </c>
      <c r="D105" s="434">
        <v>2024</v>
      </c>
      <c r="E105" s="431">
        <v>4330</v>
      </c>
      <c r="F105" s="431">
        <v>9404</v>
      </c>
      <c r="G105" s="429" t="s">
        <v>897</v>
      </c>
      <c r="H105" s="886" t="s">
        <v>966</v>
      </c>
      <c r="I105" s="228" t="s">
        <v>1458</v>
      </c>
      <c r="J105" s="429" t="s">
        <v>974</v>
      </c>
      <c r="K105" s="229" t="s">
        <v>1459</v>
      </c>
      <c r="L105" s="430" t="s">
        <v>278</v>
      </c>
      <c r="M105" s="431">
        <v>4330</v>
      </c>
      <c r="N105" s="15" t="s">
        <v>8</v>
      </c>
      <c r="O105" s="25" t="s">
        <v>129</v>
      </c>
      <c r="P105" s="902" t="s">
        <v>1565</v>
      </c>
      <c r="Q105" s="870" t="s">
        <v>167</v>
      </c>
      <c r="R105" s="257" t="s">
        <v>168</v>
      </c>
      <c r="S105" s="16" t="s">
        <v>8</v>
      </c>
      <c r="T105" s="914"/>
      <c r="U105" s="907" t="s">
        <v>79</v>
      </c>
      <c r="V105" s="908" t="s">
        <v>79</v>
      </c>
      <c r="W105" s="908" t="s">
        <v>79</v>
      </c>
      <c r="X105" s="908" t="s">
        <v>37</v>
      </c>
      <c r="Y105" s="908" t="s">
        <v>78</v>
      </c>
      <c r="Z105" s="908" t="s">
        <v>37</v>
      </c>
      <c r="AA105" s="908" t="s">
        <v>2</v>
      </c>
      <c r="AB105" s="908" t="s">
        <v>2</v>
      </c>
      <c r="AC105" s="909" t="s">
        <v>78</v>
      </c>
      <c r="AD105" s="14"/>
      <c r="AE105" s="17" t="s">
        <v>8</v>
      </c>
      <c r="AF105" s="17" t="s">
        <v>0</v>
      </c>
      <c r="AG105" s="17" t="s">
        <v>0</v>
      </c>
      <c r="AH105" s="8"/>
      <c r="AI105" s="8"/>
      <c r="AJ105" s="8"/>
    </row>
    <row r="106" spans="1:36" s="9" customFormat="1" ht="47.25" thickBot="1">
      <c r="A106" s="19"/>
      <c r="B106" s="432" t="s">
        <v>895</v>
      </c>
      <c r="C106" s="433" t="s">
        <v>896</v>
      </c>
      <c r="D106" s="434">
        <v>2024</v>
      </c>
      <c r="E106" s="431">
        <v>3293</v>
      </c>
      <c r="F106" s="431">
        <v>2294</v>
      </c>
      <c r="G106" s="429" t="s">
        <v>897</v>
      </c>
      <c r="H106" s="886" t="s">
        <v>1008</v>
      </c>
      <c r="I106" s="228" t="s">
        <v>1374</v>
      </c>
      <c r="J106" s="429" t="s">
        <v>10</v>
      </c>
      <c r="K106" s="229" t="s">
        <v>1375</v>
      </c>
      <c r="L106" s="430" t="s">
        <v>278</v>
      </c>
      <c r="M106" s="431">
        <v>3293</v>
      </c>
      <c r="N106" s="15" t="s">
        <v>11</v>
      </c>
      <c r="O106" s="25"/>
      <c r="P106" s="902" t="s">
        <v>1601</v>
      </c>
      <c r="Q106" s="870" t="s">
        <v>33</v>
      </c>
      <c r="R106" s="257" t="s">
        <v>33</v>
      </c>
      <c r="S106" s="16" t="s">
        <v>11</v>
      </c>
      <c r="T106" s="914"/>
      <c r="U106" s="907" t="s">
        <v>4</v>
      </c>
      <c r="V106" s="908" t="s">
        <v>4</v>
      </c>
      <c r="W106" s="908" t="s">
        <v>79</v>
      </c>
      <c r="X106" s="908" t="s">
        <v>4</v>
      </c>
      <c r="Y106" s="908" t="s">
        <v>4</v>
      </c>
      <c r="Z106" s="908" t="s">
        <v>79</v>
      </c>
      <c r="AA106" s="908" t="s">
        <v>4</v>
      </c>
      <c r="AB106" s="908" t="s">
        <v>78</v>
      </c>
      <c r="AC106" s="909" t="s">
        <v>4</v>
      </c>
      <c r="AD106" s="14"/>
      <c r="AE106" s="17" t="s">
        <v>9</v>
      </c>
      <c r="AF106" s="17" t="s">
        <v>0</v>
      </c>
      <c r="AG106" s="17" t="s">
        <v>0</v>
      </c>
      <c r="AH106" s="8"/>
      <c r="AI106" s="8"/>
      <c r="AJ106" s="8"/>
    </row>
    <row r="107" spans="1:36" s="9" customFormat="1" ht="48" thickBot="1">
      <c r="A107" s="19"/>
      <c r="B107" s="432" t="s">
        <v>895</v>
      </c>
      <c r="C107" s="433" t="s">
        <v>896</v>
      </c>
      <c r="D107" s="434">
        <v>2024</v>
      </c>
      <c r="E107" s="431">
        <v>199374</v>
      </c>
      <c r="F107" s="431">
        <v>2304</v>
      </c>
      <c r="G107" s="429" t="s">
        <v>897</v>
      </c>
      <c r="H107" s="886" t="s">
        <v>1008</v>
      </c>
      <c r="I107" s="228" t="s">
        <v>1014</v>
      </c>
      <c r="J107" s="429" t="s">
        <v>1015</v>
      </c>
      <c r="K107" s="229" t="s">
        <v>1016</v>
      </c>
      <c r="L107" s="430" t="s">
        <v>278</v>
      </c>
      <c r="M107" s="431">
        <v>199374</v>
      </c>
      <c r="N107" s="15" t="s">
        <v>9</v>
      </c>
      <c r="O107" s="25" t="s">
        <v>634</v>
      </c>
      <c r="P107" s="902" t="s">
        <v>1602</v>
      </c>
      <c r="Q107" s="870" t="s">
        <v>181</v>
      </c>
      <c r="R107" s="257" t="s">
        <v>181</v>
      </c>
      <c r="S107" s="16" t="s">
        <v>9</v>
      </c>
      <c r="T107" s="914"/>
      <c r="U107" s="907" t="s">
        <v>4</v>
      </c>
      <c r="V107" s="908" t="s">
        <v>2</v>
      </c>
      <c r="W107" s="908" t="s">
        <v>2</v>
      </c>
      <c r="X107" s="908" t="s">
        <v>4</v>
      </c>
      <c r="Y107" s="908" t="s">
        <v>4</v>
      </c>
      <c r="Z107" s="908" t="s">
        <v>37</v>
      </c>
      <c r="AA107" s="908" t="s">
        <v>4</v>
      </c>
      <c r="AB107" s="908" t="s">
        <v>2</v>
      </c>
      <c r="AC107" s="909" t="s">
        <v>4</v>
      </c>
      <c r="AD107" s="14"/>
      <c r="AE107" s="17" t="s">
        <v>0</v>
      </c>
      <c r="AF107" s="17" t="s">
        <v>0</v>
      </c>
      <c r="AG107" s="17" t="s">
        <v>0</v>
      </c>
      <c r="AH107" s="8"/>
      <c r="AI107" s="8"/>
      <c r="AJ107" s="8"/>
    </row>
    <row r="108" spans="1:36" s="9" customFormat="1" ht="48" thickBot="1">
      <c r="A108" s="19"/>
      <c r="B108" s="432" t="s">
        <v>895</v>
      </c>
      <c r="C108" s="433" t="s">
        <v>896</v>
      </c>
      <c r="D108" s="434">
        <v>2024</v>
      </c>
      <c r="E108" s="431">
        <v>4023</v>
      </c>
      <c r="F108" s="431">
        <v>9333</v>
      </c>
      <c r="G108" s="429" t="s">
        <v>897</v>
      </c>
      <c r="H108" s="886" t="s">
        <v>966</v>
      </c>
      <c r="I108" s="228" t="s">
        <v>1453</v>
      </c>
      <c r="J108" s="429" t="s">
        <v>3</v>
      </c>
      <c r="K108" s="229" t="s">
        <v>1454</v>
      </c>
      <c r="L108" s="430" t="s">
        <v>278</v>
      </c>
      <c r="M108" s="431">
        <v>4023</v>
      </c>
      <c r="N108" s="15" t="s">
        <v>8</v>
      </c>
      <c r="O108" s="25" t="s">
        <v>1478</v>
      </c>
      <c r="P108" s="902" t="s">
        <v>1564</v>
      </c>
      <c r="Q108" s="870" t="s">
        <v>169</v>
      </c>
      <c r="R108" s="257" t="s">
        <v>169</v>
      </c>
      <c r="S108" s="16" t="s">
        <v>8</v>
      </c>
      <c r="T108" s="914"/>
      <c r="U108" s="907" t="s">
        <v>2</v>
      </c>
      <c r="V108" s="908" t="s">
        <v>2</v>
      </c>
      <c r="W108" s="908" t="s">
        <v>2</v>
      </c>
      <c r="X108" s="908" t="s">
        <v>4</v>
      </c>
      <c r="Y108" s="908" t="s">
        <v>37</v>
      </c>
      <c r="Z108" s="908" t="s">
        <v>37</v>
      </c>
      <c r="AA108" s="908" t="s">
        <v>4</v>
      </c>
      <c r="AB108" s="908" t="s">
        <v>37</v>
      </c>
      <c r="AC108" s="909" t="s">
        <v>4</v>
      </c>
      <c r="AD108" s="14"/>
      <c r="AE108" s="17" t="s">
        <v>0</v>
      </c>
      <c r="AF108" s="17" t="s">
        <v>0</v>
      </c>
      <c r="AG108" s="17" t="s">
        <v>0</v>
      </c>
      <c r="AH108" s="8"/>
      <c r="AI108" s="8"/>
      <c r="AJ108" s="8"/>
    </row>
    <row r="109" spans="1:36" s="9" customFormat="1" ht="47.25" thickBot="1">
      <c r="A109" s="19"/>
      <c r="B109" s="432" t="s">
        <v>895</v>
      </c>
      <c r="C109" s="433" t="s">
        <v>896</v>
      </c>
      <c r="D109" s="434">
        <v>2024</v>
      </c>
      <c r="E109" s="431">
        <v>4510</v>
      </c>
      <c r="F109" s="431">
        <v>7103</v>
      </c>
      <c r="G109" s="429" t="s">
        <v>897</v>
      </c>
      <c r="H109" s="886" t="s">
        <v>1035</v>
      </c>
      <c r="I109" s="228" t="s">
        <v>1321</v>
      </c>
      <c r="J109" s="429" t="s">
        <v>10</v>
      </c>
      <c r="K109" s="229" t="s">
        <v>1322</v>
      </c>
      <c r="L109" s="430" t="s">
        <v>278</v>
      </c>
      <c r="M109" s="431">
        <v>4510</v>
      </c>
      <c r="N109" s="15" t="s">
        <v>1</v>
      </c>
      <c r="O109" s="25" t="s">
        <v>1474</v>
      </c>
      <c r="P109" s="902" t="s">
        <v>1513</v>
      </c>
      <c r="Q109" s="870" t="s">
        <v>169</v>
      </c>
      <c r="R109" s="257" t="s">
        <v>169</v>
      </c>
      <c r="S109" s="16" t="s">
        <v>1</v>
      </c>
      <c r="T109" s="914"/>
      <c r="U109" s="907" t="s">
        <v>1480</v>
      </c>
      <c r="V109" s="908" t="s">
        <v>4</v>
      </c>
      <c r="W109" s="908" t="s">
        <v>2</v>
      </c>
      <c r="X109" s="908" t="s">
        <v>2</v>
      </c>
      <c r="Y109" s="908" t="s">
        <v>2</v>
      </c>
      <c r="Z109" s="908" t="s">
        <v>2</v>
      </c>
      <c r="AA109" s="908" t="s">
        <v>2</v>
      </c>
      <c r="AB109" s="908" t="s">
        <v>2</v>
      </c>
      <c r="AC109" s="909" t="s">
        <v>2</v>
      </c>
      <c r="AD109" s="14"/>
      <c r="AE109" s="17" t="s">
        <v>0</v>
      </c>
      <c r="AF109" s="17" t="s">
        <v>0</v>
      </c>
      <c r="AG109" s="17" t="s">
        <v>0</v>
      </c>
      <c r="AH109" s="8"/>
      <c r="AI109" s="8"/>
      <c r="AJ109" s="8"/>
    </row>
    <row r="110" spans="1:36" s="9" customFormat="1" ht="47.25" thickBot="1">
      <c r="A110" s="19"/>
      <c r="B110" s="432" t="s">
        <v>895</v>
      </c>
      <c r="C110" s="433" t="s">
        <v>896</v>
      </c>
      <c r="D110" s="434">
        <v>2024</v>
      </c>
      <c r="E110" s="431">
        <v>2440</v>
      </c>
      <c r="F110" s="431">
        <v>2584</v>
      </c>
      <c r="G110" s="429" t="s">
        <v>897</v>
      </c>
      <c r="H110" s="886" t="s">
        <v>1074</v>
      </c>
      <c r="I110" s="228" t="s">
        <v>1075</v>
      </c>
      <c r="J110" s="429" t="s">
        <v>3</v>
      </c>
      <c r="K110" s="229" t="s">
        <v>1076</v>
      </c>
      <c r="L110" s="430" t="s">
        <v>278</v>
      </c>
      <c r="M110" s="431">
        <v>2440</v>
      </c>
      <c r="N110" s="15" t="s">
        <v>0</v>
      </c>
      <c r="O110" s="25"/>
      <c r="P110" s="902" t="s">
        <v>1548</v>
      </c>
      <c r="Q110" s="870" t="s">
        <v>169</v>
      </c>
      <c r="R110" s="257" t="s">
        <v>169</v>
      </c>
      <c r="S110" s="16" t="s">
        <v>0</v>
      </c>
      <c r="T110" s="914"/>
      <c r="U110" s="907" t="s">
        <v>4</v>
      </c>
      <c r="V110" s="908" t="s">
        <v>2</v>
      </c>
      <c r="W110" s="908" t="s">
        <v>2</v>
      </c>
      <c r="X110" s="908" t="s">
        <v>2</v>
      </c>
      <c r="Y110" s="908" t="s">
        <v>2</v>
      </c>
      <c r="Z110" s="908" t="s">
        <v>2</v>
      </c>
      <c r="AA110" s="908" t="s">
        <v>4</v>
      </c>
      <c r="AB110" s="908" t="s">
        <v>2</v>
      </c>
      <c r="AC110" s="909" t="s">
        <v>4</v>
      </c>
      <c r="AD110" s="14"/>
      <c r="AE110" s="17" t="s">
        <v>0</v>
      </c>
      <c r="AF110" s="17" t="s">
        <v>0</v>
      </c>
      <c r="AG110" s="17" t="s">
        <v>0</v>
      </c>
      <c r="AH110" s="8"/>
      <c r="AI110" s="8"/>
      <c r="AJ110" s="8"/>
    </row>
    <row r="111" spans="1:36" s="9" customFormat="1" ht="48" thickBot="1">
      <c r="A111" s="19"/>
      <c r="B111" s="432" t="s">
        <v>895</v>
      </c>
      <c r="C111" s="433" t="s">
        <v>896</v>
      </c>
      <c r="D111" s="434">
        <v>2024</v>
      </c>
      <c r="E111" s="431">
        <v>2964</v>
      </c>
      <c r="F111" s="431">
        <v>413</v>
      </c>
      <c r="G111" s="429" t="s">
        <v>897</v>
      </c>
      <c r="H111" s="886" t="s">
        <v>905</v>
      </c>
      <c r="I111" s="228" t="s">
        <v>908</v>
      </c>
      <c r="J111" s="429" t="s">
        <v>10</v>
      </c>
      <c r="K111" s="229" t="s">
        <v>909</v>
      </c>
      <c r="L111" s="430" t="s">
        <v>278</v>
      </c>
      <c r="M111" s="431">
        <v>2964</v>
      </c>
      <c r="N111" s="15" t="s">
        <v>12</v>
      </c>
      <c r="O111" s="25" t="s">
        <v>634</v>
      </c>
      <c r="P111" s="902" t="s">
        <v>1603</v>
      </c>
      <c r="Q111" s="870" t="s">
        <v>168</v>
      </c>
      <c r="R111" s="257" t="s">
        <v>168</v>
      </c>
      <c r="S111" s="16" t="s">
        <v>12</v>
      </c>
      <c r="T111" s="914"/>
      <c r="U111" s="907" t="s">
        <v>4</v>
      </c>
      <c r="V111" s="908" t="s">
        <v>4</v>
      </c>
      <c r="W111" s="908" t="s">
        <v>4</v>
      </c>
      <c r="X111" s="908" t="s">
        <v>4</v>
      </c>
      <c r="Y111" s="908" t="s">
        <v>4</v>
      </c>
      <c r="Z111" s="908" t="s">
        <v>4</v>
      </c>
      <c r="AA111" s="908" t="s">
        <v>37</v>
      </c>
      <c r="AB111" s="908" t="s">
        <v>79</v>
      </c>
      <c r="AC111" s="909" t="s">
        <v>79</v>
      </c>
      <c r="AD111" s="14"/>
      <c r="AE111" s="17" t="s">
        <v>8</v>
      </c>
      <c r="AF111" s="17" t="s">
        <v>0</v>
      </c>
      <c r="AG111" s="17" t="s">
        <v>0</v>
      </c>
      <c r="AH111" s="8"/>
      <c r="AI111" s="8"/>
      <c r="AJ111" s="8"/>
    </row>
    <row r="112" spans="1:36" s="9" customFormat="1" ht="48" thickBot="1">
      <c r="A112" s="19"/>
      <c r="B112" s="432" t="s">
        <v>895</v>
      </c>
      <c r="C112" s="433" t="s">
        <v>896</v>
      </c>
      <c r="D112" s="434">
        <v>2024</v>
      </c>
      <c r="E112" s="431">
        <v>3493</v>
      </c>
      <c r="F112" s="431">
        <v>3173</v>
      </c>
      <c r="G112" s="429" t="s">
        <v>897</v>
      </c>
      <c r="H112" s="886" t="s">
        <v>946</v>
      </c>
      <c r="I112" s="228" t="s">
        <v>1304</v>
      </c>
      <c r="J112" s="429" t="s">
        <v>3</v>
      </c>
      <c r="K112" s="229" t="s">
        <v>1305</v>
      </c>
      <c r="L112" s="430" t="s">
        <v>278</v>
      </c>
      <c r="M112" s="431">
        <v>3493</v>
      </c>
      <c r="N112" s="15" t="s">
        <v>1</v>
      </c>
      <c r="O112" s="25" t="s">
        <v>1474</v>
      </c>
      <c r="P112" s="902" t="s">
        <v>1554</v>
      </c>
      <c r="Q112" s="870" t="s">
        <v>169</v>
      </c>
      <c r="R112" s="257" t="s">
        <v>169</v>
      </c>
      <c r="S112" s="16" t="s">
        <v>1</v>
      </c>
      <c r="T112" s="914"/>
      <c r="U112" s="907" t="s">
        <v>2</v>
      </c>
      <c r="V112" s="908" t="s">
        <v>2</v>
      </c>
      <c r="W112" s="908" t="s">
        <v>2</v>
      </c>
      <c r="X112" s="908" t="s">
        <v>2</v>
      </c>
      <c r="Y112" s="908" t="s">
        <v>2</v>
      </c>
      <c r="Z112" s="908" t="s">
        <v>2</v>
      </c>
      <c r="AA112" s="908" t="s">
        <v>2</v>
      </c>
      <c r="AB112" s="908" t="s">
        <v>2</v>
      </c>
      <c r="AC112" s="909" t="s">
        <v>2</v>
      </c>
      <c r="AD112" s="14"/>
      <c r="AE112" s="17" t="s">
        <v>0</v>
      </c>
      <c r="AF112" s="17" t="s">
        <v>0</v>
      </c>
      <c r="AG112" s="17" t="s">
        <v>0</v>
      </c>
      <c r="AH112" s="8"/>
      <c r="AI112" s="8"/>
      <c r="AJ112" s="8"/>
    </row>
    <row r="113" spans="1:36" s="9" customFormat="1" ht="47.25" thickBot="1">
      <c r="A113" s="19"/>
      <c r="B113" s="432" t="s">
        <v>895</v>
      </c>
      <c r="C113" s="433" t="s">
        <v>896</v>
      </c>
      <c r="D113" s="434">
        <v>2024</v>
      </c>
      <c r="E113" s="431">
        <v>2504</v>
      </c>
      <c r="F113" s="431">
        <v>2700</v>
      </c>
      <c r="G113" s="429" t="s">
        <v>897</v>
      </c>
      <c r="H113" s="886" t="s">
        <v>910</v>
      </c>
      <c r="I113" s="228" t="s">
        <v>1283</v>
      </c>
      <c r="J113" s="429" t="s">
        <v>10</v>
      </c>
      <c r="K113" s="911" t="s">
        <v>1284</v>
      </c>
      <c r="L113" s="430" t="s">
        <v>278</v>
      </c>
      <c r="M113" s="431">
        <v>2504</v>
      </c>
      <c r="N113" s="15" t="s">
        <v>30</v>
      </c>
      <c r="O113" s="25"/>
      <c r="P113" s="902" t="s">
        <v>1607</v>
      </c>
      <c r="Q113" s="870" t="s">
        <v>1525</v>
      </c>
      <c r="R113" s="257" t="s">
        <v>169</v>
      </c>
      <c r="S113" s="16" t="s">
        <v>6</v>
      </c>
      <c r="T113" s="914"/>
      <c r="U113" s="907" t="s">
        <v>4</v>
      </c>
      <c r="V113" s="908" t="s">
        <v>4</v>
      </c>
      <c r="W113" s="908" t="s">
        <v>78</v>
      </c>
      <c r="X113" s="908" t="s">
        <v>4</v>
      </c>
      <c r="Y113" s="908" t="s">
        <v>4</v>
      </c>
      <c r="Z113" s="908" t="s">
        <v>5</v>
      </c>
      <c r="AA113" s="908" t="s">
        <v>4</v>
      </c>
      <c r="AB113" s="908" t="s">
        <v>4</v>
      </c>
      <c r="AC113" s="909" t="s">
        <v>4</v>
      </c>
      <c r="AD113" s="14"/>
      <c r="AE113" s="17" t="s">
        <v>1</v>
      </c>
      <c r="AF113" s="17" t="s">
        <v>0</v>
      </c>
      <c r="AG113" s="17" t="s">
        <v>0</v>
      </c>
      <c r="AH113" s="8"/>
      <c r="AI113" s="8"/>
      <c r="AJ113" s="8"/>
    </row>
    <row r="114" spans="1:36" s="9" customFormat="1" ht="47.25" thickBot="1">
      <c r="A114" s="19"/>
      <c r="B114" s="432" t="s">
        <v>895</v>
      </c>
      <c r="C114" s="433" t="s">
        <v>896</v>
      </c>
      <c r="D114" s="434">
        <v>2024</v>
      </c>
      <c r="E114" s="431">
        <v>3101</v>
      </c>
      <c r="F114" s="431">
        <v>1182</v>
      </c>
      <c r="G114" s="429" t="s">
        <v>897</v>
      </c>
      <c r="H114" s="886" t="s">
        <v>1367</v>
      </c>
      <c r="I114" s="228" t="s">
        <v>1387</v>
      </c>
      <c r="J114" s="429" t="s">
        <v>10</v>
      </c>
      <c r="K114" s="229" t="s">
        <v>1388</v>
      </c>
      <c r="L114" s="430" t="s">
        <v>278</v>
      </c>
      <c r="M114" s="431">
        <v>3101</v>
      </c>
      <c r="N114" s="15" t="s">
        <v>11</v>
      </c>
      <c r="O114" s="25"/>
      <c r="P114" s="902" t="s">
        <v>1608</v>
      </c>
      <c r="Q114" s="870" t="s">
        <v>33</v>
      </c>
      <c r="R114" s="257" t="s">
        <v>33</v>
      </c>
      <c r="S114" s="16" t="s">
        <v>11</v>
      </c>
      <c r="T114" s="914"/>
      <c r="U114" s="907" t="s">
        <v>4</v>
      </c>
      <c r="V114" s="908" t="s">
        <v>79</v>
      </c>
      <c r="W114" s="908" t="s">
        <v>4</v>
      </c>
      <c r="X114" s="908" t="s">
        <v>4</v>
      </c>
      <c r="Y114" s="908" t="s">
        <v>4</v>
      </c>
      <c r="Z114" s="908" t="s">
        <v>4</v>
      </c>
      <c r="AA114" s="908" t="s">
        <v>4</v>
      </c>
      <c r="AB114" s="908" t="s">
        <v>4</v>
      </c>
      <c r="AC114" s="909" t="s">
        <v>4</v>
      </c>
      <c r="AD114" s="14"/>
      <c r="AE114" s="17" t="s">
        <v>11</v>
      </c>
      <c r="AF114" s="17" t="s">
        <v>0</v>
      </c>
      <c r="AG114" s="17" t="s">
        <v>9</v>
      </c>
      <c r="AH114" s="8"/>
      <c r="AI114" s="8"/>
      <c r="AJ114" s="8"/>
    </row>
    <row r="115" spans="1:36" s="9" customFormat="1" ht="47.25" thickBot="1">
      <c r="A115" s="19"/>
      <c r="B115" s="432" t="s">
        <v>895</v>
      </c>
      <c r="C115" s="433" t="s">
        <v>896</v>
      </c>
      <c r="D115" s="434">
        <v>2024</v>
      </c>
      <c r="E115" s="431">
        <v>974</v>
      </c>
      <c r="F115" s="431">
        <v>1941</v>
      </c>
      <c r="G115" s="429" t="s">
        <v>897</v>
      </c>
      <c r="H115" s="886" t="s">
        <v>913</v>
      </c>
      <c r="I115" s="228" t="s">
        <v>914</v>
      </c>
      <c r="J115" s="429" t="s">
        <v>915</v>
      </c>
      <c r="K115" s="229" t="s">
        <v>916</v>
      </c>
      <c r="L115" s="430" t="s">
        <v>278</v>
      </c>
      <c r="M115" s="431">
        <v>974</v>
      </c>
      <c r="N115" s="15" t="s">
        <v>12</v>
      </c>
      <c r="O115" s="25" t="s">
        <v>634</v>
      </c>
      <c r="P115" s="902" t="s">
        <v>1490</v>
      </c>
      <c r="Q115" s="870" t="s">
        <v>168</v>
      </c>
      <c r="R115" s="257" t="s">
        <v>168</v>
      </c>
      <c r="S115" s="16" t="s">
        <v>12</v>
      </c>
      <c r="T115" s="914"/>
      <c r="U115" s="907" t="s">
        <v>78</v>
      </c>
      <c r="V115" s="908" t="s">
        <v>78</v>
      </c>
      <c r="W115" s="908" t="s">
        <v>2</v>
      </c>
      <c r="X115" s="908" t="s">
        <v>4</v>
      </c>
      <c r="Y115" s="908" t="s">
        <v>37</v>
      </c>
      <c r="Z115" s="908" t="s">
        <v>37</v>
      </c>
      <c r="AA115" s="908" t="s">
        <v>4</v>
      </c>
      <c r="AB115" s="908" t="s">
        <v>4</v>
      </c>
      <c r="AC115" s="909" t="s">
        <v>4</v>
      </c>
      <c r="AD115" s="14"/>
      <c r="AE115" s="17" t="s">
        <v>0</v>
      </c>
      <c r="AF115" s="17" t="s">
        <v>8</v>
      </c>
      <c r="AG115" s="17" t="s">
        <v>0</v>
      </c>
      <c r="AH115" s="8"/>
      <c r="AI115" s="8"/>
      <c r="AJ115" s="8"/>
    </row>
    <row r="116" spans="1:36" s="9" customFormat="1" ht="47.25" thickBot="1">
      <c r="A116" s="19"/>
      <c r="B116" s="432" t="s">
        <v>895</v>
      </c>
      <c r="C116" s="433" t="s">
        <v>896</v>
      </c>
      <c r="D116" s="434">
        <v>2024</v>
      </c>
      <c r="E116" s="431">
        <v>977</v>
      </c>
      <c r="F116" s="431">
        <v>1926</v>
      </c>
      <c r="G116" s="429" t="s">
        <v>897</v>
      </c>
      <c r="H116" s="886" t="s">
        <v>913</v>
      </c>
      <c r="I116" s="228" t="s">
        <v>1408</v>
      </c>
      <c r="J116" s="429" t="s">
        <v>974</v>
      </c>
      <c r="K116" s="229" t="s">
        <v>1409</v>
      </c>
      <c r="L116" s="430" t="s">
        <v>278</v>
      </c>
      <c r="M116" s="431">
        <v>977</v>
      </c>
      <c r="N116" s="15" t="s">
        <v>8</v>
      </c>
      <c r="O116" s="25" t="s">
        <v>129</v>
      </c>
      <c r="P116" s="902" t="s">
        <v>1604</v>
      </c>
      <c r="Q116" s="870" t="s">
        <v>168</v>
      </c>
      <c r="R116" s="257" t="s">
        <v>168</v>
      </c>
      <c r="S116" s="16" t="s">
        <v>8</v>
      </c>
      <c r="T116" s="914"/>
      <c r="U116" s="907" t="s">
        <v>2</v>
      </c>
      <c r="V116" s="908" t="s">
        <v>2</v>
      </c>
      <c r="W116" s="908" t="s">
        <v>2</v>
      </c>
      <c r="X116" s="908" t="s">
        <v>2</v>
      </c>
      <c r="Y116" s="908" t="s">
        <v>2</v>
      </c>
      <c r="Z116" s="908" t="s">
        <v>2</v>
      </c>
      <c r="AA116" s="908" t="s">
        <v>2</v>
      </c>
      <c r="AB116" s="908" t="s">
        <v>2</v>
      </c>
      <c r="AC116" s="909" t="s">
        <v>4</v>
      </c>
      <c r="AD116" s="14"/>
      <c r="AE116" s="17" t="s">
        <v>0</v>
      </c>
      <c r="AF116" s="17" t="s">
        <v>0</v>
      </c>
      <c r="AG116" s="17" t="s">
        <v>0</v>
      </c>
      <c r="AH116" s="8"/>
      <c r="AI116" s="8"/>
      <c r="AJ116" s="8"/>
    </row>
    <row r="117" spans="1:36" s="9" customFormat="1" ht="48" thickBot="1">
      <c r="A117" s="19"/>
      <c r="B117" s="432" t="s">
        <v>895</v>
      </c>
      <c r="C117" s="433" t="s">
        <v>896</v>
      </c>
      <c r="D117" s="434">
        <v>2024</v>
      </c>
      <c r="E117" s="431">
        <v>965</v>
      </c>
      <c r="F117" s="431">
        <v>1939</v>
      </c>
      <c r="G117" s="429" t="s">
        <v>897</v>
      </c>
      <c r="H117" s="886" t="s">
        <v>913</v>
      </c>
      <c r="I117" s="228" t="s">
        <v>1410</v>
      </c>
      <c r="J117" s="429" t="s">
        <v>3</v>
      </c>
      <c r="K117" s="229" t="s">
        <v>1411</v>
      </c>
      <c r="L117" s="430" t="s">
        <v>278</v>
      </c>
      <c r="M117" s="431">
        <v>965</v>
      </c>
      <c r="N117" s="15" t="s">
        <v>8</v>
      </c>
      <c r="O117" s="25" t="s">
        <v>129</v>
      </c>
      <c r="P117" s="902" t="s">
        <v>1544</v>
      </c>
      <c r="Q117" s="870" t="s">
        <v>168</v>
      </c>
      <c r="R117" s="257" t="s">
        <v>168</v>
      </c>
      <c r="S117" s="16" t="s">
        <v>8</v>
      </c>
      <c r="T117" s="914"/>
      <c r="U117" s="907" t="s">
        <v>2</v>
      </c>
      <c r="V117" s="908" t="s">
        <v>2</v>
      </c>
      <c r="W117" s="908" t="s">
        <v>2</v>
      </c>
      <c r="X117" s="908" t="s">
        <v>2</v>
      </c>
      <c r="Y117" s="908" t="s">
        <v>2</v>
      </c>
      <c r="Z117" s="908" t="s">
        <v>2</v>
      </c>
      <c r="AA117" s="908" t="s">
        <v>37</v>
      </c>
      <c r="AB117" s="908" t="s">
        <v>2</v>
      </c>
      <c r="AC117" s="909" t="s">
        <v>4</v>
      </c>
      <c r="AD117" s="14"/>
      <c r="AE117" s="17" t="s">
        <v>0</v>
      </c>
      <c r="AF117" s="17" t="s">
        <v>0</v>
      </c>
      <c r="AG117" s="17" t="s">
        <v>0</v>
      </c>
      <c r="AH117" s="8"/>
      <c r="AI117" s="8"/>
      <c r="AJ117" s="8"/>
    </row>
    <row r="118" spans="1:36" s="9" customFormat="1" ht="47.25" thickBot="1">
      <c r="A118" s="19"/>
      <c r="B118" s="432" t="s">
        <v>895</v>
      </c>
      <c r="C118" s="433" t="s">
        <v>896</v>
      </c>
      <c r="D118" s="434">
        <v>2024</v>
      </c>
      <c r="E118" s="431">
        <v>968</v>
      </c>
      <c r="F118" s="431">
        <v>1938</v>
      </c>
      <c r="G118" s="429" t="s">
        <v>897</v>
      </c>
      <c r="H118" s="886" t="s">
        <v>913</v>
      </c>
      <c r="I118" s="228" t="s">
        <v>1244</v>
      </c>
      <c r="J118" s="429" t="s">
        <v>1044</v>
      </c>
      <c r="K118" s="229" t="s">
        <v>1245</v>
      </c>
      <c r="L118" s="430" t="s">
        <v>278</v>
      </c>
      <c r="M118" s="431">
        <v>968</v>
      </c>
      <c r="N118" s="15" t="s">
        <v>7</v>
      </c>
      <c r="O118" s="25"/>
      <c r="P118" s="902"/>
      <c r="Q118" s="870" t="s">
        <v>33</v>
      </c>
      <c r="R118" s="257" t="s">
        <v>33</v>
      </c>
      <c r="S118" s="16" t="s">
        <v>6</v>
      </c>
      <c r="T118" s="914"/>
      <c r="U118" s="907" t="s">
        <v>4</v>
      </c>
      <c r="V118" s="908" t="s">
        <v>4</v>
      </c>
      <c r="W118" s="908" t="s">
        <v>78</v>
      </c>
      <c r="X118" s="908" t="s">
        <v>4</v>
      </c>
      <c r="Y118" s="908" t="s">
        <v>4</v>
      </c>
      <c r="Z118" s="908" t="s">
        <v>4</v>
      </c>
      <c r="AA118" s="908" t="s">
        <v>4</v>
      </c>
      <c r="AB118" s="908" t="s">
        <v>4</v>
      </c>
      <c r="AC118" s="909" t="s">
        <v>4</v>
      </c>
      <c r="AD118" s="14"/>
      <c r="AE118" s="17" t="s">
        <v>12</v>
      </c>
      <c r="AF118" s="17" t="s">
        <v>8</v>
      </c>
      <c r="AG118" s="17" t="s">
        <v>0</v>
      </c>
      <c r="AH118" s="8"/>
      <c r="AI118" s="8"/>
      <c r="AJ118" s="8"/>
    </row>
    <row r="119" spans="1:36" s="9" customFormat="1" ht="47.25" thickBot="1">
      <c r="A119" s="19"/>
      <c r="B119" s="432" t="s">
        <v>895</v>
      </c>
      <c r="C119" s="433" t="s">
        <v>896</v>
      </c>
      <c r="D119" s="434">
        <v>2024</v>
      </c>
      <c r="E119" s="431">
        <v>3784</v>
      </c>
      <c r="F119" s="431">
        <v>8796</v>
      </c>
      <c r="G119" s="429" t="s">
        <v>897</v>
      </c>
      <c r="H119" s="886" t="s">
        <v>1158</v>
      </c>
      <c r="I119" s="228" t="s">
        <v>1159</v>
      </c>
      <c r="J119" s="429" t="s">
        <v>10</v>
      </c>
      <c r="K119" s="229" t="s">
        <v>1160</v>
      </c>
      <c r="L119" s="430" t="s">
        <v>278</v>
      </c>
      <c r="M119" s="431">
        <v>3784</v>
      </c>
      <c r="N119" s="15" t="s">
        <v>0</v>
      </c>
      <c r="O119" s="25"/>
      <c r="P119" s="902"/>
      <c r="Q119" s="870" t="s">
        <v>181</v>
      </c>
      <c r="R119" s="257" t="s">
        <v>181</v>
      </c>
      <c r="S119" s="16" t="s">
        <v>0</v>
      </c>
      <c r="T119" s="914"/>
      <c r="U119" s="907" t="s">
        <v>4</v>
      </c>
      <c r="V119" s="908" t="s">
        <v>4</v>
      </c>
      <c r="W119" s="908" t="s">
        <v>2</v>
      </c>
      <c r="X119" s="908" t="s">
        <v>2</v>
      </c>
      <c r="Y119" s="908" t="s">
        <v>2</v>
      </c>
      <c r="Z119" s="908" t="s">
        <v>2</v>
      </c>
      <c r="AA119" s="908" t="s">
        <v>2</v>
      </c>
      <c r="AB119" s="908" t="s">
        <v>2</v>
      </c>
      <c r="AC119" s="909" t="s">
        <v>2</v>
      </c>
      <c r="AD119" s="14"/>
      <c r="AE119" s="17" t="s">
        <v>0</v>
      </c>
      <c r="AF119" s="17" t="s">
        <v>0</v>
      </c>
      <c r="AG119" s="17" t="s">
        <v>0</v>
      </c>
      <c r="AH119" s="8"/>
      <c r="AI119" s="8"/>
      <c r="AJ119" s="8"/>
    </row>
    <row r="120" spans="1:36" s="9" customFormat="1" ht="47.25" thickBot="1">
      <c r="A120" s="19"/>
      <c r="B120" s="432" t="s">
        <v>895</v>
      </c>
      <c r="C120" s="433" t="s">
        <v>896</v>
      </c>
      <c r="D120" s="434">
        <v>2024</v>
      </c>
      <c r="E120" s="431">
        <v>3791</v>
      </c>
      <c r="F120" s="431">
        <v>8799</v>
      </c>
      <c r="G120" s="429" t="s">
        <v>897</v>
      </c>
      <c r="H120" s="886" t="s">
        <v>1158</v>
      </c>
      <c r="I120" s="228" t="s">
        <v>1161</v>
      </c>
      <c r="J120" s="429" t="s">
        <v>1162</v>
      </c>
      <c r="K120" s="229" t="s">
        <v>1163</v>
      </c>
      <c r="L120" s="430" t="s">
        <v>278</v>
      </c>
      <c r="M120" s="431">
        <v>3791</v>
      </c>
      <c r="N120" s="15" t="s">
        <v>0</v>
      </c>
      <c r="O120" s="25"/>
      <c r="P120" s="902"/>
      <c r="Q120" s="870" t="s">
        <v>169</v>
      </c>
      <c r="R120" s="257" t="s">
        <v>169</v>
      </c>
      <c r="S120" s="16" t="s">
        <v>0</v>
      </c>
      <c r="T120" s="914"/>
      <c r="U120" s="907" t="s">
        <v>2</v>
      </c>
      <c r="V120" s="908" t="s">
        <v>2</v>
      </c>
      <c r="W120" s="908" t="s">
        <v>2</v>
      </c>
      <c r="X120" s="908" t="s">
        <v>2</v>
      </c>
      <c r="Y120" s="908" t="s">
        <v>2</v>
      </c>
      <c r="Z120" s="908" t="s">
        <v>2</v>
      </c>
      <c r="AA120" s="908" t="s">
        <v>2</v>
      </c>
      <c r="AB120" s="908" t="s">
        <v>2</v>
      </c>
      <c r="AC120" s="909" t="s">
        <v>2</v>
      </c>
      <c r="AD120" s="14"/>
      <c r="AE120" s="17" t="s">
        <v>0</v>
      </c>
      <c r="AF120" s="17" t="s">
        <v>0</v>
      </c>
      <c r="AG120" s="17" t="s">
        <v>0</v>
      </c>
      <c r="AH120" s="8"/>
      <c r="AI120" s="8"/>
      <c r="AJ120" s="8"/>
    </row>
    <row r="121" spans="1:36" s="9" customFormat="1" ht="47.25" thickBot="1">
      <c r="A121" s="19"/>
      <c r="B121" s="432" t="s">
        <v>895</v>
      </c>
      <c r="C121" s="433" t="s">
        <v>896</v>
      </c>
      <c r="D121" s="434">
        <v>2024</v>
      </c>
      <c r="E121" s="431">
        <v>4142</v>
      </c>
      <c r="F121" s="431">
        <v>9063</v>
      </c>
      <c r="G121" s="429" t="s">
        <v>897</v>
      </c>
      <c r="H121" s="886" t="s">
        <v>1053</v>
      </c>
      <c r="I121" s="228" t="s">
        <v>1175</v>
      </c>
      <c r="J121" s="429" t="s">
        <v>10</v>
      </c>
      <c r="K121" s="229" t="s">
        <v>1176</v>
      </c>
      <c r="L121" s="430" t="s">
        <v>278</v>
      </c>
      <c r="M121" s="431">
        <v>4142</v>
      </c>
      <c r="N121" s="15" t="s">
        <v>0</v>
      </c>
      <c r="O121" s="25"/>
      <c r="P121" s="902"/>
      <c r="Q121" s="870" t="s">
        <v>181</v>
      </c>
      <c r="R121" s="257" t="s">
        <v>181</v>
      </c>
      <c r="S121" s="16" t="s">
        <v>0</v>
      </c>
      <c r="T121" s="914"/>
      <c r="U121" s="907" t="s">
        <v>2</v>
      </c>
      <c r="V121" s="908" t="s">
        <v>2</v>
      </c>
      <c r="W121" s="908" t="s">
        <v>2</v>
      </c>
      <c r="X121" s="908" t="s">
        <v>2</v>
      </c>
      <c r="Y121" s="908" t="s">
        <v>2</v>
      </c>
      <c r="Z121" s="908" t="s">
        <v>2</v>
      </c>
      <c r="AA121" s="908" t="s">
        <v>2</v>
      </c>
      <c r="AB121" s="908" t="s">
        <v>2</v>
      </c>
      <c r="AC121" s="909" t="s">
        <v>2</v>
      </c>
      <c r="AD121" s="14"/>
      <c r="AE121" s="17" t="s">
        <v>0</v>
      </c>
      <c r="AF121" s="17" t="s">
        <v>0</v>
      </c>
      <c r="AG121" s="17" t="s">
        <v>0</v>
      </c>
      <c r="AH121" s="8"/>
      <c r="AI121" s="8"/>
      <c r="AJ121" s="8"/>
    </row>
    <row r="122" spans="1:36" s="9" customFormat="1" ht="48" thickBot="1">
      <c r="A122" s="19"/>
      <c r="B122" s="432" t="s">
        <v>895</v>
      </c>
      <c r="C122" s="433" t="s">
        <v>896</v>
      </c>
      <c r="D122" s="434">
        <v>2024</v>
      </c>
      <c r="E122" s="431">
        <v>4127</v>
      </c>
      <c r="F122" s="431">
        <v>9111</v>
      </c>
      <c r="G122" s="429" t="s">
        <v>897</v>
      </c>
      <c r="H122" s="886" t="s">
        <v>1053</v>
      </c>
      <c r="I122" s="228" t="s">
        <v>1344</v>
      </c>
      <c r="J122" s="429" t="s">
        <v>10</v>
      </c>
      <c r="K122" s="229" t="s">
        <v>1345</v>
      </c>
      <c r="L122" s="430" t="s">
        <v>278</v>
      </c>
      <c r="M122" s="431">
        <v>4127</v>
      </c>
      <c r="N122" s="15" t="s">
        <v>1</v>
      </c>
      <c r="O122" s="25" t="s">
        <v>1472</v>
      </c>
      <c r="P122" s="902" t="s">
        <v>1535</v>
      </c>
      <c r="Q122" s="870" t="s">
        <v>168</v>
      </c>
      <c r="R122" s="257" t="s">
        <v>168</v>
      </c>
      <c r="S122" s="16" t="s">
        <v>1</v>
      </c>
      <c r="T122" s="914"/>
      <c r="U122" s="907" t="s">
        <v>2</v>
      </c>
      <c r="V122" s="908" t="s">
        <v>2</v>
      </c>
      <c r="W122" s="908" t="s">
        <v>2</v>
      </c>
      <c r="X122" s="908" t="s">
        <v>2</v>
      </c>
      <c r="Y122" s="908" t="s">
        <v>36</v>
      </c>
      <c r="Z122" s="908" t="s">
        <v>36</v>
      </c>
      <c r="AA122" s="908" t="s">
        <v>37</v>
      </c>
      <c r="AB122" s="908" t="s">
        <v>36</v>
      </c>
      <c r="AC122" s="909" t="s">
        <v>37</v>
      </c>
      <c r="AD122" s="14"/>
      <c r="AE122" s="17" t="s">
        <v>0</v>
      </c>
      <c r="AF122" s="17" t="s">
        <v>0</v>
      </c>
      <c r="AG122" s="17" t="s">
        <v>0</v>
      </c>
      <c r="AH122" s="8"/>
      <c r="AI122" s="8"/>
      <c r="AJ122" s="8"/>
    </row>
    <row r="123" spans="1:36" s="9" customFormat="1" ht="47.25" thickBot="1">
      <c r="A123" s="19"/>
      <c r="B123" s="432" t="s">
        <v>895</v>
      </c>
      <c r="C123" s="433" t="s">
        <v>896</v>
      </c>
      <c r="D123" s="434">
        <v>2024</v>
      </c>
      <c r="E123" s="431">
        <v>4137</v>
      </c>
      <c r="F123" s="431">
        <v>9077</v>
      </c>
      <c r="G123" s="429" t="s">
        <v>897</v>
      </c>
      <c r="H123" s="886" t="s">
        <v>1053</v>
      </c>
      <c r="I123" s="228" t="s">
        <v>1269</v>
      </c>
      <c r="J123" s="429" t="s">
        <v>1000</v>
      </c>
      <c r="K123" s="229" t="s">
        <v>1270</v>
      </c>
      <c r="L123" s="430" t="s">
        <v>278</v>
      </c>
      <c r="M123" s="431">
        <v>4137</v>
      </c>
      <c r="N123" s="15" t="s">
        <v>7</v>
      </c>
      <c r="O123" s="25"/>
      <c r="P123" s="902" t="s">
        <v>1612</v>
      </c>
      <c r="Q123" s="870" t="s">
        <v>33</v>
      </c>
      <c r="R123" s="257" t="s">
        <v>33</v>
      </c>
      <c r="S123" s="16" t="s">
        <v>6</v>
      </c>
      <c r="T123" s="914"/>
      <c r="U123" s="907" t="s">
        <v>4</v>
      </c>
      <c r="V123" s="908" t="s">
        <v>4</v>
      </c>
      <c r="W123" s="908" t="s">
        <v>4</v>
      </c>
      <c r="X123" s="908" t="s">
        <v>4</v>
      </c>
      <c r="Y123" s="908" t="s">
        <v>4</v>
      </c>
      <c r="Z123" s="908" t="s">
        <v>4</v>
      </c>
      <c r="AA123" s="908" t="s">
        <v>4</v>
      </c>
      <c r="AB123" s="908" t="s">
        <v>78</v>
      </c>
      <c r="AC123" s="909" t="s">
        <v>4</v>
      </c>
      <c r="AD123" s="14"/>
      <c r="AE123" s="17" t="s">
        <v>33</v>
      </c>
      <c r="AF123" s="897" t="s">
        <v>0</v>
      </c>
      <c r="AG123" s="897" t="s">
        <v>1</v>
      </c>
      <c r="AH123" s="8"/>
      <c r="AI123" s="8"/>
      <c r="AJ123" s="8"/>
    </row>
    <row r="124" spans="1:36" s="9" customFormat="1" ht="47.25" thickBot="1">
      <c r="A124" s="19"/>
      <c r="B124" s="432" t="s">
        <v>895</v>
      </c>
      <c r="C124" s="433" t="s">
        <v>896</v>
      </c>
      <c r="D124" s="434">
        <v>2024</v>
      </c>
      <c r="E124" s="431">
        <v>4129</v>
      </c>
      <c r="F124" s="431">
        <v>9062</v>
      </c>
      <c r="G124" s="429" t="s">
        <v>897</v>
      </c>
      <c r="H124" s="886" t="s">
        <v>1053</v>
      </c>
      <c r="I124" s="228" t="s">
        <v>1172</v>
      </c>
      <c r="J124" s="429" t="s">
        <v>1173</v>
      </c>
      <c r="K124" s="229" t="s">
        <v>1174</v>
      </c>
      <c r="L124" s="430" t="s">
        <v>278</v>
      </c>
      <c r="M124" s="431">
        <v>4129</v>
      </c>
      <c r="N124" s="15" t="s">
        <v>0</v>
      </c>
      <c r="O124" s="25"/>
      <c r="P124" s="902"/>
      <c r="Q124" s="870" t="s">
        <v>181</v>
      </c>
      <c r="R124" s="257" t="s">
        <v>181</v>
      </c>
      <c r="S124" s="16" t="s">
        <v>0</v>
      </c>
      <c r="T124" s="914"/>
      <c r="U124" s="907" t="s">
        <v>2</v>
      </c>
      <c r="V124" s="908" t="s">
        <v>2</v>
      </c>
      <c r="W124" s="908" t="s">
        <v>2</v>
      </c>
      <c r="X124" s="908" t="s">
        <v>2</v>
      </c>
      <c r="Y124" s="908" t="s">
        <v>2</v>
      </c>
      <c r="Z124" s="908" t="s">
        <v>2</v>
      </c>
      <c r="AA124" s="908" t="s">
        <v>2</v>
      </c>
      <c r="AB124" s="908" t="s">
        <v>2</v>
      </c>
      <c r="AC124" s="909" t="s">
        <v>2</v>
      </c>
      <c r="AD124" s="14"/>
      <c r="AE124" s="17" t="s">
        <v>0</v>
      </c>
      <c r="AF124" s="17" t="s">
        <v>0</v>
      </c>
      <c r="AG124" s="17" t="s">
        <v>0</v>
      </c>
      <c r="AH124" s="8"/>
      <c r="AI124" s="8"/>
      <c r="AJ124" s="8"/>
    </row>
    <row r="125" spans="1:36" s="9" customFormat="1" ht="47.25" thickBot="1">
      <c r="A125" s="19"/>
      <c r="B125" s="432" t="s">
        <v>895</v>
      </c>
      <c r="C125" s="433" t="s">
        <v>896</v>
      </c>
      <c r="D125" s="434">
        <v>2024</v>
      </c>
      <c r="E125" s="431">
        <v>4625</v>
      </c>
      <c r="F125" s="431">
        <v>10169</v>
      </c>
      <c r="G125" s="429" t="s">
        <v>897</v>
      </c>
      <c r="H125" s="886" t="s">
        <v>972</v>
      </c>
      <c r="I125" s="228" t="s">
        <v>1197</v>
      </c>
      <c r="J125" s="429" t="s">
        <v>3</v>
      </c>
      <c r="K125" s="229" t="s">
        <v>1198</v>
      </c>
      <c r="L125" s="430" t="s">
        <v>278</v>
      </c>
      <c r="M125" s="431">
        <v>4625</v>
      </c>
      <c r="N125" s="15" t="s">
        <v>0</v>
      </c>
      <c r="O125" s="25"/>
      <c r="P125" s="902"/>
      <c r="Q125" s="870" t="s">
        <v>171</v>
      </c>
      <c r="R125" s="257" t="s">
        <v>181</v>
      </c>
      <c r="S125" s="16" t="s">
        <v>0</v>
      </c>
      <c r="T125" s="914"/>
      <c r="U125" s="907" t="s">
        <v>2</v>
      </c>
      <c r="V125" s="908" t="s">
        <v>2</v>
      </c>
      <c r="W125" s="908" t="s">
        <v>2</v>
      </c>
      <c r="X125" s="908" t="s">
        <v>2</v>
      </c>
      <c r="Y125" s="908" t="s">
        <v>2</v>
      </c>
      <c r="Z125" s="908" t="s">
        <v>2</v>
      </c>
      <c r="AA125" s="908" t="s">
        <v>2</v>
      </c>
      <c r="AB125" s="908" t="s">
        <v>2</v>
      </c>
      <c r="AC125" s="909" t="s">
        <v>2</v>
      </c>
      <c r="AD125" s="14"/>
      <c r="AE125" s="17" t="s">
        <v>0</v>
      </c>
      <c r="AF125" s="17" t="s">
        <v>0</v>
      </c>
      <c r="AG125" s="17" t="s">
        <v>0</v>
      </c>
      <c r="AH125" s="8"/>
      <c r="AI125" s="8"/>
      <c r="AJ125" s="8"/>
    </row>
    <row r="126" spans="1:36" s="9" customFormat="1" ht="47.25" thickBot="1">
      <c r="A126" s="19"/>
      <c r="B126" s="432" t="s">
        <v>895</v>
      </c>
      <c r="C126" s="433" t="s">
        <v>896</v>
      </c>
      <c r="D126" s="434">
        <v>2024</v>
      </c>
      <c r="E126" s="431">
        <v>933272</v>
      </c>
      <c r="F126" s="431">
        <v>1914</v>
      </c>
      <c r="G126" s="429" t="s">
        <v>897</v>
      </c>
      <c r="H126" s="886" t="s">
        <v>935</v>
      </c>
      <c r="I126" s="228" t="s">
        <v>1236</v>
      </c>
      <c r="J126" s="429" t="s">
        <v>3</v>
      </c>
      <c r="K126" s="229" t="s">
        <v>1237</v>
      </c>
      <c r="L126" s="430" t="s">
        <v>278</v>
      </c>
      <c r="M126" s="431">
        <v>933272</v>
      </c>
      <c r="N126" s="15" t="s">
        <v>29</v>
      </c>
      <c r="O126" s="25"/>
      <c r="P126" s="902" t="s">
        <v>1657</v>
      </c>
      <c r="Q126" s="870" t="s">
        <v>33</v>
      </c>
      <c r="R126" s="257" t="s">
        <v>33</v>
      </c>
      <c r="S126" s="16" t="s">
        <v>6</v>
      </c>
      <c r="T126" s="914"/>
      <c r="U126" s="907" t="s">
        <v>4</v>
      </c>
      <c r="V126" s="908" t="s">
        <v>4</v>
      </c>
      <c r="W126" s="908" t="s">
        <v>4</v>
      </c>
      <c r="X126" s="908" t="s">
        <v>4</v>
      </c>
      <c r="Y126" s="908" t="s">
        <v>4</v>
      </c>
      <c r="Z126" s="908" t="s">
        <v>4</v>
      </c>
      <c r="AA126" s="908" t="s">
        <v>4</v>
      </c>
      <c r="AB126" s="908" t="s">
        <v>78</v>
      </c>
      <c r="AC126" s="909" t="s">
        <v>4</v>
      </c>
      <c r="AD126" s="14"/>
      <c r="AE126" s="17" t="s">
        <v>33</v>
      </c>
      <c r="AF126" s="17" t="s">
        <v>33</v>
      </c>
      <c r="AG126" s="897" t="s">
        <v>8</v>
      </c>
      <c r="AH126" s="8"/>
      <c r="AI126" s="8"/>
      <c r="AJ126" s="8"/>
    </row>
    <row r="127" spans="1:36" s="9" customFormat="1" ht="47.25" thickBot="1">
      <c r="A127" s="19"/>
      <c r="B127" s="432" t="s">
        <v>895</v>
      </c>
      <c r="C127" s="433" t="s">
        <v>896</v>
      </c>
      <c r="D127" s="434">
        <v>2024</v>
      </c>
      <c r="E127" s="431">
        <v>3076</v>
      </c>
      <c r="F127" s="431">
        <v>1921</v>
      </c>
      <c r="G127" s="429" t="s">
        <v>897</v>
      </c>
      <c r="H127" s="886" t="s">
        <v>935</v>
      </c>
      <c r="I127" s="228" t="s">
        <v>936</v>
      </c>
      <c r="J127" s="429" t="s">
        <v>3</v>
      </c>
      <c r="K127" s="229" t="s">
        <v>937</v>
      </c>
      <c r="L127" s="430" t="s">
        <v>278</v>
      </c>
      <c r="M127" s="431">
        <v>3076</v>
      </c>
      <c r="N127" s="15" t="s">
        <v>12</v>
      </c>
      <c r="O127" s="25" t="s">
        <v>634</v>
      </c>
      <c r="P127" s="902" t="s">
        <v>1490</v>
      </c>
      <c r="Q127" s="870" t="s">
        <v>169</v>
      </c>
      <c r="R127" s="257" t="s">
        <v>169</v>
      </c>
      <c r="S127" s="16" t="s">
        <v>12</v>
      </c>
      <c r="T127" s="914"/>
      <c r="U127" s="907" t="s">
        <v>4</v>
      </c>
      <c r="V127" s="908" t="s">
        <v>4</v>
      </c>
      <c r="W127" s="908" t="s">
        <v>37</v>
      </c>
      <c r="X127" s="908" t="s">
        <v>4</v>
      </c>
      <c r="Y127" s="908" t="s">
        <v>37</v>
      </c>
      <c r="Z127" s="908" t="s">
        <v>37</v>
      </c>
      <c r="AA127" s="908" t="s">
        <v>4</v>
      </c>
      <c r="AB127" s="908" t="s">
        <v>4</v>
      </c>
      <c r="AC127" s="909" t="s">
        <v>4</v>
      </c>
      <c r="AD127" s="14"/>
      <c r="AE127" s="17" t="s">
        <v>12</v>
      </c>
      <c r="AF127" s="17" t="s">
        <v>0</v>
      </c>
      <c r="AG127" s="17" t="s">
        <v>0</v>
      </c>
      <c r="AH127" s="8"/>
      <c r="AI127" s="8"/>
      <c r="AJ127" s="8"/>
    </row>
    <row r="128" spans="1:36" s="9" customFormat="1" ht="79.5" thickBot="1">
      <c r="A128" s="19"/>
      <c r="B128" s="432" t="s">
        <v>895</v>
      </c>
      <c r="C128" s="433" t="s">
        <v>896</v>
      </c>
      <c r="D128" s="434">
        <v>2024</v>
      </c>
      <c r="E128" s="431">
        <v>3582</v>
      </c>
      <c r="F128" s="431">
        <v>3557</v>
      </c>
      <c r="G128" s="429" t="s">
        <v>897</v>
      </c>
      <c r="H128" s="886" t="s">
        <v>1309</v>
      </c>
      <c r="I128" s="228" t="s">
        <v>1310</v>
      </c>
      <c r="J128" s="429" t="s">
        <v>10</v>
      </c>
      <c r="K128" s="229" t="s">
        <v>1311</v>
      </c>
      <c r="L128" s="430" t="s">
        <v>278</v>
      </c>
      <c r="M128" s="431">
        <v>3582</v>
      </c>
      <c r="N128" s="15" t="s">
        <v>1</v>
      </c>
      <c r="O128" s="25" t="s">
        <v>1471</v>
      </c>
      <c r="P128" s="902" t="s">
        <v>1556</v>
      </c>
      <c r="Q128" s="870" t="s">
        <v>169</v>
      </c>
      <c r="R128" s="257" t="s">
        <v>169</v>
      </c>
      <c r="S128" s="16" t="s">
        <v>1</v>
      </c>
      <c r="T128" s="914"/>
      <c r="U128" s="907" t="s">
        <v>37</v>
      </c>
      <c r="V128" s="908" t="s">
        <v>37</v>
      </c>
      <c r="W128" s="908" t="s">
        <v>37</v>
      </c>
      <c r="X128" s="908" t="s">
        <v>4</v>
      </c>
      <c r="Y128" s="908" t="s">
        <v>37</v>
      </c>
      <c r="Z128" s="908" t="s">
        <v>37</v>
      </c>
      <c r="AA128" s="908" t="s">
        <v>37</v>
      </c>
      <c r="AB128" s="908" t="s">
        <v>37</v>
      </c>
      <c r="AC128" s="909" t="s">
        <v>4</v>
      </c>
      <c r="AD128" s="14"/>
      <c r="AE128" s="17" t="s">
        <v>0</v>
      </c>
      <c r="AF128" s="17" t="s">
        <v>0</v>
      </c>
      <c r="AG128" s="17" t="s">
        <v>0</v>
      </c>
      <c r="AH128" s="8"/>
      <c r="AI128" s="8"/>
      <c r="AJ128" s="8"/>
    </row>
    <row r="129" spans="1:36" s="9" customFormat="1" ht="47.25" thickBot="1">
      <c r="A129" s="19"/>
      <c r="B129" s="432" t="s">
        <v>895</v>
      </c>
      <c r="C129" s="433" t="s">
        <v>896</v>
      </c>
      <c r="D129" s="434">
        <v>2024</v>
      </c>
      <c r="E129" s="431">
        <v>459627</v>
      </c>
      <c r="F129" s="431">
        <v>2235</v>
      </c>
      <c r="G129" s="429" t="s">
        <v>897</v>
      </c>
      <c r="H129" s="886" t="s">
        <v>1008</v>
      </c>
      <c r="I129" s="228" t="s">
        <v>1288</v>
      </c>
      <c r="J129" s="429" t="s">
        <v>1289</v>
      </c>
      <c r="K129" s="229" t="s">
        <v>1290</v>
      </c>
      <c r="L129" s="430" t="s">
        <v>278</v>
      </c>
      <c r="M129" s="431">
        <v>459627</v>
      </c>
      <c r="N129" s="15" t="s">
        <v>30</v>
      </c>
      <c r="O129" s="25"/>
      <c r="P129" s="902" t="s">
        <v>1503</v>
      </c>
      <c r="Q129" s="870" t="s">
        <v>1525</v>
      </c>
      <c r="R129" s="257" t="s">
        <v>169</v>
      </c>
      <c r="S129" s="16" t="s">
        <v>6</v>
      </c>
      <c r="T129" s="914"/>
      <c r="U129" s="907" t="s">
        <v>4</v>
      </c>
      <c r="V129" s="908" t="s">
        <v>4</v>
      </c>
      <c r="W129" s="908" t="s">
        <v>2</v>
      </c>
      <c r="X129" s="908" t="s">
        <v>4</v>
      </c>
      <c r="Y129" s="908" t="s">
        <v>4</v>
      </c>
      <c r="Z129" s="908" t="s">
        <v>4</v>
      </c>
      <c r="AA129" s="908" t="s">
        <v>4</v>
      </c>
      <c r="AB129" s="908" t="s">
        <v>4</v>
      </c>
      <c r="AC129" s="909" t="s">
        <v>4</v>
      </c>
      <c r="AD129" s="14"/>
      <c r="AE129" s="17" t="s">
        <v>8</v>
      </c>
      <c r="AF129" s="17" t="s">
        <v>0</v>
      </c>
      <c r="AG129" s="17" t="s">
        <v>0</v>
      </c>
      <c r="AH129" s="8"/>
      <c r="AI129" s="8"/>
      <c r="AJ129" s="8"/>
    </row>
    <row r="130" spans="1:36" s="9" customFormat="1" ht="47.25" thickBot="1">
      <c r="A130" s="19"/>
      <c r="B130" s="432" t="s">
        <v>895</v>
      </c>
      <c r="C130" s="433" t="s">
        <v>896</v>
      </c>
      <c r="D130" s="434">
        <v>2024</v>
      </c>
      <c r="E130" s="431">
        <v>3371</v>
      </c>
      <c r="F130" s="431">
        <v>2237</v>
      </c>
      <c r="G130" s="429" t="s">
        <v>897</v>
      </c>
      <c r="H130" s="886" t="s">
        <v>1008</v>
      </c>
      <c r="I130" s="228" t="s">
        <v>1372</v>
      </c>
      <c r="J130" s="429" t="s">
        <v>3</v>
      </c>
      <c r="K130" s="229" t="s">
        <v>1373</v>
      </c>
      <c r="L130" s="430" t="s">
        <v>278</v>
      </c>
      <c r="M130" s="431">
        <v>3371</v>
      </c>
      <c r="N130" s="15" t="s">
        <v>11</v>
      </c>
      <c r="O130" s="25"/>
      <c r="P130" s="902" t="s">
        <v>1606</v>
      </c>
      <c r="Q130" s="870" t="s">
        <v>33</v>
      </c>
      <c r="R130" s="257" t="s">
        <v>33</v>
      </c>
      <c r="S130" s="16" t="s">
        <v>11</v>
      </c>
      <c r="T130" s="914"/>
      <c r="U130" s="907" t="s">
        <v>4</v>
      </c>
      <c r="V130" s="908" t="s">
        <v>4</v>
      </c>
      <c r="W130" s="908" t="s">
        <v>79</v>
      </c>
      <c r="X130" s="908" t="s">
        <v>4</v>
      </c>
      <c r="Y130" s="908" t="s">
        <v>4</v>
      </c>
      <c r="Z130" s="908" t="s">
        <v>4</v>
      </c>
      <c r="AA130" s="908" t="s">
        <v>4</v>
      </c>
      <c r="AB130" s="908" t="s">
        <v>4</v>
      </c>
      <c r="AC130" s="909" t="s">
        <v>4</v>
      </c>
      <c r="AD130" s="14"/>
      <c r="AE130" s="17" t="s">
        <v>9</v>
      </c>
      <c r="AF130" s="17" t="s">
        <v>0</v>
      </c>
      <c r="AG130" s="17" t="s">
        <v>0</v>
      </c>
      <c r="AH130" s="8"/>
      <c r="AI130" s="8"/>
      <c r="AJ130" s="8"/>
    </row>
    <row r="131" spans="1:36" s="9" customFormat="1" ht="47.25" thickBot="1">
      <c r="A131" s="19"/>
      <c r="B131" s="432" t="s">
        <v>895</v>
      </c>
      <c r="C131" s="433" t="s">
        <v>896</v>
      </c>
      <c r="D131" s="434">
        <v>2024</v>
      </c>
      <c r="E131" s="431">
        <v>3155</v>
      </c>
      <c r="F131" s="431">
        <v>2015</v>
      </c>
      <c r="G131" s="429" t="s">
        <v>897</v>
      </c>
      <c r="H131" s="886" t="s">
        <v>1005</v>
      </c>
      <c r="I131" s="228" t="s">
        <v>1254</v>
      </c>
      <c r="J131" s="429" t="s">
        <v>3</v>
      </c>
      <c r="K131" s="229" t="s">
        <v>1255</v>
      </c>
      <c r="L131" s="430" t="s">
        <v>278</v>
      </c>
      <c r="M131" s="431">
        <v>3155</v>
      </c>
      <c r="N131" s="15" t="s">
        <v>7</v>
      </c>
      <c r="O131" s="25"/>
      <c r="P131" s="902" t="s">
        <v>1605</v>
      </c>
      <c r="Q131" s="870" t="s">
        <v>33</v>
      </c>
      <c r="R131" s="257" t="s">
        <v>33</v>
      </c>
      <c r="S131" s="16" t="s">
        <v>6</v>
      </c>
      <c r="T131" s="914"/>
      <c r="U131" s="907" t="s">
        <v>4</v>
      </c>
      <c r="V131" s="908" t="s">
        <v>4</v>
      </c>
      <c r="W131" s="908" t="s">
        <v>4</v>
      </c>
      <c r="X131" s="908" t="s">
        <v>4</v>
      </c>
      <c r="Y131" s="908" t="s">
        <v>4</v>
      </c>
      <c r="Z131" s="908" t="s">
        <v>4</v>
      </c>
      <c r="AA131" s="908" t="s">
        <v>78</v>
      </c>
      <c r="AB131" s="908" t="s">
        <v>4</v>
      </c>
      <c r="AC131" s="909" t="s">
        <v>4</v>
      </c>
      <c r="AD131" s="14"/>
      <c r="AE131" s="17" t="s">
        <v>11</v>
      </c>
      <c r="AF131" s="17" t="s">
        <v>33</v>
      </c>
      <c r="AG131" s="17" t="s">
        <v>33</v>
      </c>
      <c r="AH131" s="8"/>
      <c r="AI131" s="8"/>
      <c r="AJ131" s="8"/>
    </row>
    <row r="132" spans="1:36" s="9" customFormat="1" ht="48" thickBot="1">
      <c r="A132" s="19"/>
      <c r="B132" s="432" t="s">
        <v>895</v>
      </c>
      <c r="C132" s="433" t="s">
        <v>896</v>
      </c>
      <c r="D132" s="434">
        <v>2024</v>
      </c>
      <c r="E132" s="431">
        <v>2818</v>
      </c>
      <c r="F132" s="431">
        <v>226</v>
      </c>
      <c r="G132" s="429" t="s">
        <v>897</v>
      </c>
      <c r="H132" s="886" t="s">
        <v>898</v>
      </c>
      <c r="I132" s="228" t="s">
        <v>989</v>
      </c>
      <c r="J132" s="429" t="s">
        <v>10</v>
      </c>
      <c r="K132" s="229" t="s">
        <v>990</v>
      </c>
      <c r="L132" s="430" t="s">
        <v>278</v>
      </c>
      <c r="M132" s="431">
        <v>2818</v>
      </c>
      <c r="N132" s="15" t="s">
        <v>9</v>
      </c>
      <c r="O132" s="25" t="s">
        <v>1467</v>
      </c>
      <c r="P132" s="902" t="s">
        <v>1533</v>
      </c>
      <c r="Q132" s="870" t="s">
        <v>1525</v>
      </c>
      <c r="R132" s="257" t="s">
        <v>169</v>
      </c>
      <c r="S132" s="16" t="s">
        <v>9</v>
      </c>
      <c r="T132" s="914"/>
      <c r="U132" s="907" t="s">
        <v>4</v>
      </c>
      <c r="V132" s="908" t="s">
        <v>4</v>
      </c>
      <c r="W132" s="908" t="s">
        <v>37</v>
      </c>
      <c r="X132" s="908" t="s">
        <v>37</v>
      </c>
      <c r="Y132" s="908" t="s">
        <v>4</v>
      </c>
      <c r="Z132" s="908" t="s">
        <v>4</v>
      </c>
      <c r="AA132" s="908" t="s">
        <v>2</v>
      </c>
      <c r="AB132" s="908" t="s">
        <v>2</v>
      </c>
      <c r="AC132" s="909" t="s">
        <v>4</v>
      </c>
      <c r="AD132" s="14"/>
      <c r="AE132" s="17" t="s">
        <v>1</v>
      </c>
      <c r="AF132" s="17" t="s">
        <v>0</v>
      </c>
      <c r="AG132" s="17" t="s">
        <v>0</v>
      </c>
      <c r="AH132" s="8"/>
      <c r="AI132" s="8"/>
      <c r="AJ132" s="8"/>
    </row>
    <row r="133" spans="1:36" s="9" customFormat="1" ht="47.25" thickBot="1">
      <c r="A133" s="19"/>
      <c r="B133" s="432" t="s">
        <v>895</v>
      </c>
      <c r="C133" s="433" t="s">
        <v>896</v>
      </c>
      <c r="D133" s="434">
        <v>2024</v>
      </c>
      <c r="E133" s="431">
        <v>2506</v>
      </c>
      <c r="F133" s="431">
        <v>2706</v>
      </c>
      <c r="G133" s="429" t="s">
        <v>897</v>
      </c>
      <c r="H133" s="886" t="s">
        <v>910</v>
      </c>
      <c r="I133" s="228" t="s">
        <v>1077</v>
      </c>
      <c r="J133" s="429" t="s">
        <v>10</v>
      </c>
      <c r="K133" s="229" t="s">
        <v>1078</v>
      </c>
      <c r="L133" s="430" t="s">
        <v>278</v>
      </c>
      <c r="M133" s="431">
        <v>2506</v>
      </c>
      <c r="N133" s="15" t="s">
        <v>0</v>
      </c>
      <c r="O133" s="25"/>
      <c r="P133" s="902" t="s">
        <v>1550</v>
      </c>
      <c r="Q133" s="870" t="s">
        <v>181</v>
      </c>
      <c r="R133" s="257" t="s">
        <v>181</v>
      </c>
      <c r="S133" s="16" t="s">
        <v>0</v>
      </c>
      <c r="T133" s="914"/>
      <c r="U133" s="907" t="s">
        <v>2</v>
      </c>
      <c r="V133" s="908" t="s">
        <v>2</v>
      </c>
      <c r="W133" s="908" t="s">
        <v>2</v>
      </c>
      <c r="X133" s="908" t="s">
        <v>2</v>
      </c>
      <c r="Y133" s="908" t="s">
        <v>2</v>
      </c>
      <c r="Z133" s="908" t="s">
        <v>2</v>
      </c>
      <c r="AA133" s="908" t="s">
        <v>2</v>
      </c>
      <c r="AB133" s="908" t="s">
        <v>2</v>
      </c>
      <c r="AC133" s="909" t="s">
        <v>37</v>
      </c>
      <c r="AD133" s="14"/>
      <c r="AE133" s="17" t="s">
        <v>0</v>
      </c>
      <c r="AF133" s="17" t="s">
        <v>0</v>
      </c>
      <c r="AG133" s="17" t="s">
        <v>0</v>
      </c>
      <c r="AH133" s="8"/>
      <c r="AI133" s="8"/>
      <c r="AJ133" s="8"/>
    </row>
    <row r="134" spans="1:36" s="9" customFormat="1" ht="63.75" thickBot="1">
      <c r="A134" s="19"/>
      <c r="B134" s="432" t="s">
        <v>895</v>
      </c>
      <c r="C134" s="433" t="s">
        <v>896</v>
      </c>
      <c r="D134" s="434">
        <v>2024</v>
      </c>
      <c r="E134" s="431">
        <v>2489</v>
      </c>
      <c r="F134" s="431">
        <v>2704</v>
      </c>
      <c r="G134" s="429" t="s">
        <v>897</v>
      </c>
      <c r="H134" s="886" t="s">
        <v>910</v>
      </c>
      <c r="I134" s="228" t="s">
        <v>1404</v>
      </c>
      <c r="J134" s="429" t="s">
        <v>3</v>
      </c>
      <c r="K134" s="229" t="s">
        <v>1405</v>
      </c>
      <c r="L134" s="430" t="s">
        <v>278</v>
      </c>
      <c r="M134" s="431">
        <v>2489</v>
      </c>
      <c r="N134" s="15" t="s">
        <v>8</v>
      </c>
      <c r="O134" s="25" t="s">
        <v>1477</v>
      </c>
      <c r="P134" s="902" t="s">
        <v>1549</v>
      </c>
      <c r="Q134" s="870" t="s">
        <v>169</v>
      </c>
      <c r="R134" s="257" t="s">
        <v>169</v>
      </c>
      <c r="S134" s="16" t="s">
        <v>8</v>
      </c>
      <c r="T134" s="914"/>
      <c r="U134" s="907" t="s">
        <v>4</v>
      </c>
      <c r="V134" s="908" t="s">
        <v>37</v>
      </c>
      <c r="W134" s="908" t="s">
        <v>37</v>
      </c>
      <c r="X134" s="908" t="s">
        <v>4</v>
      </c>
      <c r="Y134" s="908" t="s">
        <v>4</v>
      </c>
      <c r="Z134" s="908" t="s">
        <v>4</v>
      </c>
      <c r="AA134" s="908" t="s">
        <v>4</v>
      </c>
      <c r="AB134" s="908" t="s">
        <v>4</v>
      </c>
      <c r="AC134" s="909" t="s">
        <v>4</v>
      </c>
      <c r="AD134" s="14"/>
      <c r="AE134" s="17" t="s">
        <v>0</v>
      </c>
      <c r="AF134" s="17" t="s">
        <v>0</v>
      </c>
      <c r="AG134" s="17" t="s">
        <v>0</v>
      </c>
      <c r="AH134" s="8"/>
      <c r="AI134" s="8"/>
      <c r="AJ134" s="8"/>
    </row>
    <row r="135" spans="1:36" s="9" customFormat="1" ht="47.25" thickBot="1">
      <c r="A135" s="19"/>
      <c r="B135" s="432" t="s">
        <v>895</v>
      </c>
      <c r="C135" s="433" t="s">
        <v>896</v>
      </c>
      <c r="D135" s="434">
        <v>2024</v>
      </c>
      <c r="E135" s="431">
        <v>2508</v>
      </c>
      <c r="F135" s="431">
        <v>2709</v>
      </c>
      <c r="G135" s="429" t="s">
        <v>897</v>
      </c>
      <c r="H135" s="886" t="s">
        <v>910</v>
      </c>
      <c r="I135" s="228" t="s">
        <v>999</v>
      </c>
      <c r="J135" s="429" t="s">
        <v>1000</v>
      </c>
      <c r="K135" s="229" t="s">
        <v>1001</v>
      </c>
      <c r="L135" s="430" t="s">
        <v>278</v>
      </c>
      <c r="M135" s="431">
        <v>2508</v>
      </c>
      <c r="N135" s="15" t="s">
        <v>9</v>
      </c>
      <c r="O135" s="25" t="s">
        <v>634</v>
      </c>
      <c r="P135" s="902" t="s">
        <v>1488</v>
      </c>
      <c r="Q135" s="870" t="s">
        <v>169</v>
      </c>
      <c r="R135" s="257" t="s">
        <v>169</v>
      </c>
      <c r="S135" s="16" t="s">
        <v>9</v>
      </c>
      <c r="T135" s="914"/>
      <c r="U135" s="907" t="s">
        <v>4</v>
      </c>
      <c r="V135" s="908" t="s">
        <v>4</v>
      </c>
      <c r="W135" s="908" t="s">
        <v>37</v>
      </c>
      <c r="X135" s="908" t="s">
        <v>4</v>
      </c>
      <c r="Y135" s="908" t="s">
        <v>2</v>
      </c>
      <c r="Z135" s="908" t="s">
        <v>2</v>
      </c>
      <c r="AA135" s="908" t="s">
        <v>4</v>
      </c>
      <c r="AB135" s="908" t="s">
        <v>37</v>
      </c>
      <c r="AC135" s="909" t="s">
        <v>4</v>
      </c>
      <c r="AD135" s="14"/>
      <c r="AE135" s="17" t="s">
        <v>0</v>
      </c>
      <c r="AF135" s="17" t="s">
        <v>0</v>
      </c>
      <c r="AG135" s="17" t="s">
        <v>0</v>
      </c>
      <c r="AH135" s="8"/>
      <c r="AI135" s="8"/>
      <c r="AJ135" s="8"/>
    </row>
    <row r="136" spans="1:36" s="9" customFormat="1" ht="47.25" thickBot="1">
      <c r="A136" s="19"/>
      <c r="B136" s="432" t="s">
        <v>895</v>
      </c>
      <c r="C136" s="433" t="s">
        <v>896</v>
      </c>
      <c r="D136" s="434">
        <v>2024</v>
      </c>
      <c r="E136" s="431">
        <v>3525</v>
      </c>
      <c r="F136" s="431">
        <v>3166</v>
      </c>
      <c r="G136" s="429" t="s">
        <v>897</v>
      </c>
      <c r="H136" s="886" t="s">
        <v>946</v>
      </c>
      <c r="I136" s="228" t="s">
        <v>949</v>
      </c>
      <c r="J136" s="429" t="s">
        <v>950</v>
      </c>
      <c r="K136" s="229" t="s">
        <v>951</v>
      </c>
      <c r="L136" s="430" t="s">
        <v>278</v>
      </c>
      <c r="M136" s="431">
        <v>3525</v>
      </c>
      <c r="N136" s="15" t="s">
        <v>12</v>
      </c>
      <c r="O136" s="25" t="s">
        <v>634</v>
      </c>
      <c r="P136" s="902" t="s">
        <v>1505</v>
      </c>
      <c r="Q136" s="870" t="s">
        <v>181</v>
      </c>
      <c r="R136" s="257" t="s">
        <v>181</v>
      </c>
      <c r="S136" s="16" t="s">
        <v>12</v>
      </c>
      <c r="T136" s="914"/>
      <c r="U136" s="907" t="s">
        <v>4</v>
      </c>
      <c r="V136" s="908" t="s">
        <v>37</v>
      </c>
      <c r="W136" s="908" t="s">
        <v>37</v>
      </c>
      <c r="X136" s="908" t="s">
        <v>79</v>
      </c>
      <c r="Y136" s="908" t="s">
        <v>78</v>
      </c>
      <c r="Z136" s="908" t="s">
        <v>4</v>
      </c>
      <c r="AA136" s="908" t="s">
        <v>4</v>
      </c>
      <c r="AB136" s="908" t="s">
        <v>79</v>
      </c>
      <c r="AC136" s="909" t="s">
        <v>4</v>
      </c>
      <c r="AD136" s="14"/>
      <c r="AE136" s="17" t="s">
        <v>8</v>
      </c>
      <c r="AF136" s="17" t="s">
        <v>0</v>
      </c>
      <c r="AG136" s="17" t="s">
        <v>0</v>
      </c>
      <c r="AH136" s="8"/>
      <c r="AI136" s="8"/>
      <c r="AJ136" s="8"/>
    </row>
    <row r="137" spans="1:36" s="9" customFormat="1" ht="47.25" thickBot="1">
      <c r="A137" s="19"/>
      <c r="B137" s="432" t="s">
        <v>895</v>
      </c>
      <c r="C137" s="433" t="s">
        <v>896</v>
      </c>
      <c r="D137" s="434">
        <v>2024</v>
      </c>
      <c r="E137" s="431">
        <v>3522</v>
      </c>
      <c r="F137" s="431">
        <v>3162</v>
      </c>
      <c r="G137" s="429" t="s">
        <v>897</v>
      </c>
      <c r="H137" s="886" t="s">
        <v>946</v>
      </c>
      <c r="I137" s="228" t="s">
        <v>1102</v>
      </c>
      <c r="J137" s="429" t="s">
        <v>3</v>
      </c>
      <c r="K137" s="229" t="s">
        <v>1103</v>
      </c>
      <c r="L137" s="430" t="s">
        <v>278</v>
      </c>
      <c r="M137" s="431">
        <v>3522</v>
      </c>
      <c r="N137" s="15" t="s">
        <v>0</v>
      </c>
      <c r="O137" s="25"/>
      <c r="P137" s="902"/>
      <c r="Q137" s="870" t="s">
        <v>181</v>
      </c>
      <c r="R137" s="257" t="s">
        <v>181</v>
      </c>
      <c r="S137" s="16" t="s">
        <v>0</v>
      </c>
      <c r="T137" s="914"/>
      <c r="U137" s="907" t="s">
        <v>2</v>
      </c>
      <c r="V137" s="908" t="s">
        <v>2</v>
      </c>
      <c r="W137" s="908" t="s">
        <v>2</v>
      </c>
      <c r="X137" s="908" t="s">
        <v>2</v>
      </c>
      <c r="Y137" s="908" t="s">
        <v>2</v>
      </c>
      <c r="Z137" s="908" t="s">
        <v>2</v>
      </c>
      <c r="AA137" s="908" t="s">
        <v>2</v>
      </c>
      <c r="AB137" s="908" t="s">
        <v>2</v>
      </c>
      <c r="AC137" s="909" t="s">
        <v>2</v>
      </c>
      <c r="AD137" s="14"/>
      <c r="AE137" s="17" t="s">
        <v>0</v>
      </c>
      <c r="AF137" s="17" t="s">
        <v>0</v>
      </c>
      <c r="AG137" s="17" t="s">
        <v>0</v>
      </c>
      <c r="AH137" s="8"/>
      <c r="AI137" s="8"/>
      <c r="AJ137" s="8"/>
    </row>
    <row r="138" spans="1:36" s="9" customFormat="1" ht="47.25" thickBot="1">
      <c r="A138" s="19"/>
      <c r="B138" s="432" t="s">
        <v>895</v>
      </c>
      <c r="C138" s="433" t="s">
        <v>896</v>
      </c>
      <c r="D138" s="434">
        <v>2024</v>
      </c>
      <c r="E138" s="431">
        <v>459478</v>
      </c>
      <c r="F138" s="431">
        <v>7654</v>
      </c>
      <c r="G138" s="429" t="s">
        <v>897</v>
      </c>
      <c r="H138" s="886" t="s">
        <v>963</v>
      </c>
      <c r="I138" s="228" t="s">
        <v>1329</v>
      </c>
      <c r="J138" s="429" t="s">
        <v>3</v>
      </c>
      <c r="K138" s="229" t="s">
        <v>1330</v>
      </c>
      <c r="L138" s="430" t="s">
        <v>278</v>
      </c>
      <c r="M138" s="431">
        <v>459478</v>
      </c>
      <c r="N138" s="15" t="s">
        <v>1</v>
      </c>
      <c r="O138" s="25" t="s">
        <v>1472</v>
      </c>
      <c r="P138" s="902" t="s">
        <v>1613</v>
      </c>
      <c r="Q138" s="870" t="s">
        <v>168</v>
      </c>
      <c r="R138" s="257" t="s">
        <v>168</v>
      </c>
      <c r="S138" s="16" t="s">
        <v>1</v>
      </c>
      <c r="T138" s="914"/>
      <c r="U138" s="907" t="s">
        <v>2</v>
      </c>
      <c r="V138" s="908" t="s">
        <v>2</v>
      </c>
      <c r="W138" s="908" t="s">
        <v>2</v>
      </c>
      <c r="X138" s="908" t="s">
        <v>2</v>
      </c>
      <c r="Y138" s="908" t="s">
        <v>2</v>
      </c>
      <c r="Z138" s="908" t="s">
        <v>2</v>
      </c>
      <c r="AA138" s="908" t="s">
        <v>2</v>
      </c>
      <c r="AB138" s="908" t="s">
        <v>2</v>
      </c>
      <c r="AC138" s="909" t="s">
        <v>2</v>
      </c>
      <c r="AD138" s="14"/>
      <c r="AE138" s="17" t="s">
        <v>1</v>
      </c>
      <c r="AF138" s="17" t="s">
        <v>0</v>
      </c>
      <c r="AG138" s="17" t="s">
        <v>0</v>
      </c>
      <c r="AH138" s="8"/>
      <c r="AI138" s="8"/>
      <c r="AJ138" s="8"/>
    </row>
    <row r="139" spans="1:36" s="9" customFormat="1" ht="47.25" thickBot="1">
      <c r="A139" s="19"/>
      <c r="B139" s="432" t="s">
        <v>895</v>
      </c>
      <c r="C139" s="433" t="s">
        <v>896</v>
      </c>
      <c r="D139" s="434">
        <v>2024</v>
      </c>
      <c r="E139" s="431">
        <v>3688</v>
      </c>
      <c r="F139" s="431">
        <v>7601</v>
      </c>
      <c r="G139" s="429" t="s">
        <v>897</v>
      </c>
      <c r="H139" s="886" t="s">
        <v>963</v>
      </c>
      <c r="I139" s="228" t="s">
        <v>1436</v>
      </c>
      <c r="J139" s="429" t="s">
        <v>3</v>
      </c>
      <c r="K139" s="229" t="s">
        <v>1437</v>
      </c>
      <c r="L139" s="430" t="s">
        <v>278</v>
      </c>
      <c r="M139" s="431">
        <v>3688</v>
      </c>
      <c r="N139" s="15" t="s">
        <v>8</v>
      </c>
      <c r="O139" s="25" t="s">
        <v>1468</v>
      </c>
      <c r="P139" s="902" t="s">
        <v>1614</v>
      </c>
      <c r="Q139" s="870" t="s">
        <v>168</v>
      </c>
      <c r="R139" s="257" t="s">
        <v>168</v>
      </c>
      <c r="S139" s="16" t="s">
        <v>8</v>
      </c>
      <c r="T139" s="914"/>
      <c r="U139" s="907" t="s">
        <v>2</v>
      </c>
      <c r="V139" s="908" t="s">
        <v>2</v>
      </c>
      <c r="W139" s="908" t="s">
        <v>2</v>
      </c>
      <c r="X139" s="908" t="s">
        <v>2</v>
      </c>
      <c r="Y139" s="908" t="s">
        <v>2</v>
      </c>
      <c r="Z139" s="908" t="s">
        <v>2</v>
      </c>
      <c r="AA139" s="908" t="s">
        <v>37</v>
      </c>
      <c r="AB139" s="908" t="s">
        <v>2</v>
      </c>
      <c r="AC139" s="909" t="s">
        <v>4</v>
      </c>
      <c r="AD139" s="14"/>
      <c r="AE139" s="17" t="s">
        <v>0</v>
      </c>
      <c r="AF139" s="17" t="s">
        <v>0</v>
      </c>
      <c r="AG139" s="17" t="s">
        <v>0</v>
      </c>
      <c r="AH139" s="8"/>
      <c r="AI139" s="8"/>
      <c r="AJ139" s="8"/>
    </row>
    <row r="140" spans="1:36" s="9" customFormat="1" ht="48" thickBot="1">
      <c r="A140" s="19"/>
      <c r="B140" s="432" t="s">
        <v>895</v>
      </c>
      <c r="C140" s="433" t="s">
        <v>896</v>
      </c>
      <c r="D140" s="434">
        <v>2024</v>
      </c>
      <c r="E140" s="431">
        <v>3692</v>
      </c>
      <c r="F140" s="431">
        <v>7632</v>
      </c>
      <c r="G140" s="429" t="s">
        <v>897</v>
      </c>
      <c r="H140" s="886" t="s">
        <v>963</v>
      </c>
      <c r="I140" s="228" t="s">
        <v>964</v>
      </c>
      <c r="J140" s="429" t="s">
        <v>931</v>
      </c>
      <c r="K140" s="229" t="s">
        <v>965</v>
      </c>
      <c r="L140" s="430" t="s">
        <v>278</v>
      </c>
      <c r="M140" s="431">
        <v>3692</v>
      </c>
      <c r="N140" s="15" t="s">
        <v>12</v>
      </c>
      <c r="O140" s="25" t="s">
        <v>634</v>
      </c>
      <c r="P140" s="902" t="s">
        <v>1558</v>
      </c>
      <c r="Q140" s="870" t="s">
        <v>1525</v>
      </c>
      <c r="R140" s="257" t="s">
        <v>169</v>
      </c>
      <c r="S140" s="16" t="s">
        <v>12</v>
      </c>
      <c r="T140" s="914"/>
      <c r="U140" s="907" t="s">
        <v>4</v>
      </c>
      <c r="V140" s="908" t="s">
        <v>4</v>
      </c>
      <c r="W140" s="908" t="s">
        <v>4</v>
      </c>
      <c r="X140" s="908" t="s">
        <v>4</v>
      </c>
      <c r="Y140" s="908" t="s">
        <v>4</v>
      </c>
      <c r="Z140" s="908" t="s">
        <v>4</v>
      </c>
      <c r="AA140" s="908" t="s">
        <v>37</v>
      </c>
      <c r="AB140" s="908" t="s">
        <v>4</v>
      </c>
      <c r="AC140" s="909" t="s">
        <v>4</v>
      </c>
      <c r="AD140" s="14"/>
      <c r="AE140" s="17" t="s">
        <v>0</v>
      </c>
      <c r="AF140" s="17" t="s">
        <v>0</v>
      </c>
      <c r="AG140" s="17" t="s">
        <v>0</v>
      </c>
      <c r="AH140" s="8"/>
      <c r="AI140" s="8"/>
      <c r="AJ140" s="8"/>
    </row>
    <row r="141" spans="1:36" s="9" customFormat="1" ht="47.25" thickBot="1">
      <c r="A141" s="19"/>
      <c r="B141" s="432" t="s">
        <v>895</v>
      </c>
      <c r="C141" s="433" t="s">
        <v>896</v>
      </c>
      <c r="D141" s="434">
        <v>2024</v>
      </c>
      <c r="E141" s="431">
        <v>3701</v>
      </c>
      <c r="F141" s="431">
        <v>7660</v>
      </c>
      <c r="G141" s="429" t="s">
        <v>897</v>
      </c>
      <c r="H141" s="886" t="s">
        <v>963</v>
      </c>
      <c r="I141" s="228" t="s">
        <v>1276</v>
      </c>
      <c r="J141" s="429" t="s">
        <v>1277</v>
      </c>
      <c r="K141" s="911" t="s">
        <v>1278</v>
      </c>
      <c r="L141" s="430" t="s">
        <v>278</v>
      </c>
      <c r="M141" s="431">
        <v>3701</v>
      </c>
      <c r="N141" s="15" t="s">
        <v>7</v>
      </c>
      <c r="O141" s="25"/>
      <c r="P141" s="902" t="s">
        <v>1615</v>
      </c>
      <c r="Q141" s="870" t="s">
        <v>33</v>
      </c>
      <c r="R141" s="257" t="s">
        <v>33</v>
      </c>
      <c r="S141" s="16" t="s">
        <v>6</v>
      </c>
      <c r="T141" s="914"/>
      <c r="U141" s="907" t="s">
        <v>4</v>
      </c>
      <c r="V141" s="908" t="s">
        <v>4</v>
      </c>
      <c r="W141" s="908" t="s">
        <v>4</v>
      </c>
      <c r="X141" s="908" t="s">
        <v>4</v>
      </c>
      <c r="Y141" s="908" t="s">
        <v>4</v>
      </c>
      <c r="Z141" s="908" t="s">
        <v>78</v>
      </c>
      <c r="AA141" s="908" t="s">
        <v>4</v>
      </c>
      <c r="AB141" s="908" t="s">
        <v>4</v>
      </c>
      <c r="AC141" s="909" t="s">
        <v>4</v>
      </c>
      <c r="AD141" s="14"/>
      <c r="AE141" s="17" t="s">
        <v>8</v>
      </c>
      <c r="AF141" s="17" t="s">
        <v>0</v>
      </c>
      <c r="AG141" s="17" t="s">
        <v>0</v>
      </c>
      <c r="AH141" s="8"/>
      <c r="AI141" s="8"/>
      <c r="AJ141" s="8"/>
    </row>
    <row r="142" spans="1:36" s="9" customFormat="1" ht="47.25" thickBot="1">
      <c r="A142" s="19"/>
      <c r="B142" s="432" t="s">
        <v>895</v>
      </c>
      <c r="C142" s="433" t="s">
        <v>896</v>
      </c>
      <c r="D142" s="434">
        <v>2024</v>
      </c>
      <c r="E142" s="431">
        <v>3696</v>
      </c>
      <c r="F142" s="431">
        <v>7646</v>
      </c>
      <c r="G142" s="429" t="s">
        <v>897</v>
      </c>
      <c r="H142" s="886" t="s">
        <v>963</v>
      </c>
      <c r="I142" s="228" t="s">
        <v>1438</v>
      </c>
      <c r="J142" s="429" t="s">
        <v>10</v>
      </c>
      <c r="K142" s="229" t="s">
        <v>1439</v>
      </c>
      <c r="L142" s="430" t="s">
        <v>278</v>
      </c>
      <c r="M142" s="431">
        <v>3696</v>
      </c>
      <c r="N142" s="15" t="s">
        <v>8</v>
      </c>
      <c r="O142" s="25" t="s">
        <v>1468</v>
      </c>
      <c r="P142" s="902" t="s">
        <v>1616</v>
      </c>
      <c r="Q142" s="870" t="s">
        <v>168</v>
      </c>
      <c r="R142" s="257" t="s">
        <v>168</v>
      </c>
      <c r="S142" s="16" t="s">
        <v>8</v>
      </c>
      <c r="T142" s="914"/>
      <c r="U142" s="907" t="s">
        <v>2</v>
      </c>
      <c r="V142" s="908" t="s">
        <v>2</v>
      </c>
      <c r="W142" s="908" t="s">
        <v>2</v>
      </c>
      <c r="X142" s="908" t="s">
        <v>2</v>
      </c>
      <c r="Y142" s="908" t="s">
        <v>2</v>
      </c>
      <c r="Z142" s="908" t="s">
        <v>2</v>
      </c>
      <c r="AA142" s="908" t="s">
        <v>2</v>
      </c>
      <c r="AB142" s="908" t="s">
        <v>2</v>
      </c>
      <c r="AC142" s="909" t="s">
        <v>2</v>
      </c>
      <c r="AD142" s="14"/>
      <c r="AE142" s="17" t="s">
        <v>1</v>
      </c>
      <c r="AF142" s="17" t="s">
        <v>0</v>
      </c>
      <c r="AG142" s="17" t="s">
        <v>0</v>
      </c>
      <c r="AH142" s="8"/>
      <c r="AI142" s="8"/>
      <c r="AJ142" s="8"/>
    </row>
    <row r="143" spans="1:36" s="9" customFormat="1" ht="47.25" thickBot="1">
      <c r="A143" s="19"/>
      <c r="B143" s="432" t="s">
        <v>895</v>
      </c>
      <c r="C143" s="433" t="s">
        <v>896</v>
      </c>
      <c r="D143" s="434">
        <v>2024</v>
      </c>
      <c r="E143" s="431">
        <v>3590</v>
      </c>
      <c r="F143" s="431">
        <v>3298</v>
      </c>
      <c r="G143" s="429" t="s">
        <v>897</v>
      </c>
      <c r="H143" s="886" t="s">
        <v>1306</v>
      </c>
      <c r="I143" s="228" t="s">
        <v>1307</v>
      </c>
      <c r="J143" s="429" t="s">
        <v>10</v>
      </c>
      <c r="K143" s="229" t="s">
        <v>1308</v>
      </c>
      <c r="L143" s="430" t="s">
        <v>278</v>
      </c>
      <c r="M143" s="431">
        <v>3590</v>
      </c>
      <c r="N143" s="15" t="s">
        <v>1</v>
      </c>
      <c r="O143" s="25" t="s">
        <v>1471</v>
      </c>
      <c r="P143" s="902" t="s">
        <v>1508</v>
      </c>
      <c r="Q143" s="870" t="s">
        <v>169</v>
      </c>
      <c r="R143" s="257" t="s">
        <v>169</v>
      </c>
      <c r="S143" s="16" t="s">
        <v>1</v>
      </c>
      <c r="T143" s="914"/>
      <c r="U143" s="907" t="s">
        <v>2</v>
      </c>
      <c r="V143" s="908" t="s">
        <v>2</v>
      </c>
      <c r="W143" s="908" t="s">
        <v>2</v>
      </c>
      <c r="X143" s="908" t="s">
        <v>79</v>
      </c>
      <c r="Y143" s="908" t="s">
        <v>2</v>
      </c>
      <c r="Z143" s="908" t="s">
        <v>2</v>
      </c>
      <c r="AA143" s="908" t="s">
        <v>2</v>
      </c>
      <c r="AB143" s="908" t="s">
        <v>2</v>
      </c>
      <c r="AC143" s="909" t="s">
        <v>4</v>
      </c>
      <c r="AD143" s="14"/>
      <c r="AE143" s="17" t="s">
        <v>0</v>
      </c>
      <c r="AF143" s="17" t="s">
        <v>0</v>
      </c>
      <c r="AG143" s="17" t="s">
        <v>0</v>
      </c>
      <c r="AH143" s="8"/>
      <c r="AI143" s="8"/>
      <c r="AJ143" s="8"/>
    </row>
    <row r="144" spans="1:36" s="9" customFormat="1" ht="63.75" thickBot="1">
      <c r="A144" s="19"/>
      <c r="B144" s="432" t="s">
        <v>895</v>
      </c>
      <c r="C144" s="433" t="s">
        <v>896</v>
      </c>
      <c r="D144" s="434">
        <v>2024</v>
      </c>
      <c r="E144" s="431">
        <v>4212</v>
      </c>
      <c r="F144" s="431">
        <v>7890</v>
      </c>
      <c r="G144" s="429" t="s">
        <v>897</v>
      </c>
      <c r="H144" s="886" t="s">
        <v>1049</v>
      </c>
      <c r="I144" s="228" t="s">
        <v>1050</v>
      </c>
      <c r="J144" s="429" t="s">
        <v>1051</v>
      </c>
      <c r="K144" s="229" t="s">
        <v>1052</v>
      </c>
      <c r="L144" s="430" t="s">
        <v>278</v>
      </c>
      <c r="M144" s="431">
        <v>4212</v>
      </c>
      <c r="N144" s="15" t="s">
        <v>9</v>
      </c>
      <c r="O144" s="25" t="s">
        <v>1468</v>
      </c>
      <c r="P144" s="902" t="s">
        <v>1617</v>
      </c>
      <c r="Q144" s="870" t="s">
        <v>168</v>
      </c>
      <c r="R144" s="257" t="s">
        <v>168</v>
      </c>
      <c r="S144" s="16" t="s">
        <v>9</v>
      </c>
      <c r="T144" s="914"/>
      <c r="U144" s="907" t="s">
        <v>4</v>
      </c>
      <c r="V144" s="908" t="s">
        <v>79</v>
      </c>
      <c r="W144" s="908" t="s">
        <v>79</v>
      </c>
      <c r="X144" s="908" t="s">
        <v>78</v>
      </c>
      <c r="Y144" s="908" t="s">
        <v>78</v>
      </c>
      <c r="Z144" s="908" t="s">
        <v>78</v>
      </c>
      <c r="AA144" s="908" t="s">
        <v>4</v>
      </c>
      <c r="AB144" s="908" t="s">
        <v>36</v>
      </c>
      <c r="AC144" s="909" t="s">
        <v>4</v>
      </c>
      <c r="AD144" s="14"/>
      <c r="AE144" s="17" t="s">
        <v>8</v>
      </c>
      <c r="AF144" s="17" t="s">
        <v>0</v>
      </c>
      <c r="AG144" s="17" t="s">
        <v>0</v>
      </c>
      <c r="AH144" s="8"/>
      <c r="AI144" s="8"/>
      <c r="AJ144" s="8"/>
    </row>
    <row r="145" spans="1:36" s="9" customFormat="1" ht="47.25" thickBot="1">
      <c r="A145" s="19"/>
      <c r="B145" s="432" t="s">
        <v>895</v>
      </c>
      <c r="C145" s="433" t="s">
        <v>896</v>
      </c>
      <c r="D145" s="434">
        <v>2024</v>
      </c>
      <c r="E145" s="431">
        <v>4215</v>
      </c>
      <c r="F145" s="431">
        <v>7889</v>
      </c>
      <c r="G145" s="429" t="s">
        <v>897</v>
      </c>
      <c r="H145" s="886" t="s">
        <v>1049</v>
      </c>
      <c r="I145" s="228" t="s">
        <v>1148</v>
      </c>
      <c r="J145" s="429" t="s">
        <v>1051</v>
      </c>
      <c r="K145" s="229" t="s">
        <v>1149</v>
      </c>
      <c r="L145" s="430" t="s">
        <v>278</v>
      </c>
      <c r="M145" s="431">
        <v>4215</v>
      </c>
      <c r="N145" s="15" t="s">
        <v>0</v>
      </c>
      <c r="O145" s="25"/>
      <c r="P145" s="902"/>
      <c r="Q145" s="870" t="s">
        <v>168</v>
      </c>
      <c r="R145" s="257" t="s">
        <v>168</v>
      </c>
      <c r="S145" s="16" t="s">
        <v>0</v>
      </c>
      <c r="T145" s="914"/>
      <c r="U145" s="907" t="s">
        <v>2</v>
      </c>
      <c r="V145" s="908" t="s">
        <v>2</v>
      </c>
      <c r="W145" s="908" t="s">
        <v>2</v>
      </c>
      <c r="X145" s="908" t="s">
        <v>2</v>
      </c>
      <c r="Y145" s="908" t="s">
        <v>2</v>
      </c>
      <c r="Z145" s="908" t="s">
        <v>2</v>
      </c>
      <c r="AA145" s="908" t="s">
        <v>37</v>
      </c>
      <c r="AB145" s="908" t="s">
        <v>37</v>
      </c>
      <c r="AC145" s="909" t="s">
        <v>4</v>
      </c>
      <c r="AD145" s="14"/>
      <c r="AE145" s="17" t="s">
        <v>0</v>
      </c>
      <c r="AF145" s="17" t="s">
        <v>0</v>
      </c>
      <c r="AG145" s="17" t="s">
        <v>0</v>
      </c>
      <c r="AH145" s="8"/>
      <c r="AI145" s="8"/>
      <c r="AJ145" s="8"/>
    </row>
    <row r="146" spans="1:36" s="9" customFormat="1" ht="47.25" thickBot="1">
      <c r="A146" s="19"/>
      <c r="B146" s="432" t="s">
        <v>895</v>
      </c>
      <c r="C146" s="433" t="s">
        <v>896</v>
      </c>
      <c r="D146" s="434">
        <v>2024</v>
      </c>
      <c r="E146" s="431">
        <v>4588</v>
      </c>
      <c r="F146" s="431">
        <v>10315</v>
      </c>
      <c r="G146" s="429" t="s">
        <v>897</v>
      </c>
      <c r="H146" s="886" t="s">
        <v>972</v>
      </c>
      <c r="I146" s="228" t="s">
        <v>1199</v>
      </c>
      <c r="J146" s="429" t="s">
        <v>3</v>
      </c>
      <c r="K146" s="229" t="s">
        <v>1200</v>
      </c>
      <c r="L146" s="430" t="s">
        <v>278</v>
      </c>
      <c r="M146" s="431">
        <v>4588</v>
      </c>
      <c r="N146" s="15" t="s">
        <v>0</v>
      </c>
      <c r="O146" s="25"/>
      <c r="P146" s="902" t="s">
        <v>1618</v>
      </c>
      <c r="Q146" s="870" t="s">
        <v>169</v>
      </c>
      <c r="R146" s="257" t="s">
        <v>169</v>
      </c>
      <c r="S146" s="16" t="s">
        <v>0</v>
      </c>
      <c r="T146" s="914"/>
      <c r="U146" s="907" t="s">
        <v>2</v>
      </c>
      <c r="V146" s="908" t="s">
        <v>2</v>
      </c>
      <c r="W146" s="908" t="s">
        <v>2</v>
      </c>
      <c r="X146" s="908" t="s">
        <v>2</v>
      </c>
      <c r="Y146" s="908" t="s">
        <v>2</v>
      </c>
      <c r="Z146" s="908" t="s">
        <v>2</v>
      </c>
      <c r="AA146" s="908" t="s">
        <v>2</v>
      </c>
      <c r="AB146" s="908" t="s">
        <v>2</v>
      </c>
      <c r="AC146" s="909" t="s">
        <v>37</v>
      </c>
      <c r="AD146" s="14"/>
      <c r="AE146" s="17" t="s">
        <v>8</v>
      </c>
      <c r="AF146" s="17" t="s">
        <v>33</v>
      </c>
      <c r="AG146" s="17" t="s">
        <v>33</v>
      </c>
      <c r="AH146" s="8"/>
      <c r="AI146" s="8"/>
      <c r="AJ146" s="8"/>
    </row>
    <row r="147" spans="1:36" s="9" customFormat="1" ht="47.25" thickBot="1">
      <c r="A147" s="19"/>
      <c r="B147" s="432" t="s">
        <v>895</v>
      </c>
      <c r="C147" s="433" t="s">
        <v>896</v>
      </c>
      <c r="D147" s="434">
        <v>2024</v>
      </c>
      <c r="E147" s="431">
        <v>4172</v>
      </c>
      <c r="F147" s="431">
        <v>7903</v>
      </c>
      <c r="G147" s="429" t="s">
        <v>897</v>
      </c>
      <c r="H147" s="886" t="s">
        <v>1042</v>
      </c>
      <c r="I147" s="228" t="s">
        <v>1046</v>
      </c>
      <c r="J147" s="429" t="s">
        <v>1047</v>
      </c>
      <c r="K147" s="229" t="s">
        <v>1048</v>
      </c>
      <c r="L147" s="430" t="s">
        <v>278</v>
      </c>
      <c r="M147" s="431">
        <v>4172</v>
      </c>
      <c r="N147" s="15" t="s">
        <v>9</v>
      </c>
      <c r="O147" s="25" t="s">
        <v>634</v>
      </c>
      <c r="P147" s="902" t="s">
        <v>1619</v>
      </c>
      <c r="Q147" s="870" t="s">
        <v>170</v>
      </c>
      <c r="R147" s="257" t="s">
        <v>169</v>
      </c>
      <c r="S147" s="16" t="s">
        <v>9</v>
      </c>
      <c r="T147" s="914"/>
      <c r="U147" s="907" t="s">
        <v>4</v>
      </c>
      <c r="V147" s="908" t="s">
        <v>4</v>
      </c>
      <c r="W147" s="908" t="s">
        <v>37</v>
      </c>
      <c r="X147" s="908" t="s">
        <v>4</v>
      </c>
      <c r="Y147" s="908" t="s">
        <v>37</v>
      </c>
      <c r="Z147" s="908" t="s">
        <v>37</v>
      </c>
      <c r="AA147" s="908" t="s">
        <v>4</v>
      </c>
      <c r="AB147" s="908" t="s">
        <v>37</v>
      </c>
      <c r="AC147" s="909" t="s">
        <v>4</v>
      </c>
      <c r="AD147" s="14"/>
      <c r="AE147" s="17" t="s">
        <v>9</v>
      </c>
      <c r="AF147" s="17" t="s">
        <v>0</v>
      </c>
      <c r="AG147" s="17" t="s">
        <v>0</v>
      </c>
      <c r="AH147" s="8"/>
      <c r="AI147" s="8"/>
      <c r="AJ147" s="8"/>
    </row>
    <row r="148" spans="1:36" s="9" customFormat="1" ht="47.25" thickBot="1">
      <c r="A148" s="19"/>
      <c r="B148" s="432" t="s">
        <v>895</v>
      </c>
      <c r="C148" s="433" t="s">
        <v>896</v>
      </c>
      <c r="D148" s="434">
        <v>2024</v>
      </c>
      <c r="E148" s="431">
        <v>4167</v>
      </c>
      <c r="F148" s="431">
        <v>7906</v>
      </c>
      <c r="G148" s="429" t="s">
        <v>897</v>
      </c>
      <c r="H148" s="886" t="s">
        <v>1042</v>
      </c>
      <c r="I148" s="228" t="s">
        <v>1043</v>
      </c>
      <c r="J148" s="429" t="s">
        <v>1044</v>
      </c>
      <c r="K148" s="229" t="s">
        <v>1045</v>
      </c>
      <c r="L148" s="430" t="s">
        <v>278</v>
      </c>
      <c r="M148" s="431">
        <v>4167</v>
      </c>
      <c r="N148" s="15" t="s">
        <v>9</v>
      </c>
      <c r="O148" s="25" t="s">
        <v>1470</v>
      </c>
      <c r="P148" s="902" t="s">
        <v>1620</v>
      </c>
      <c r="Q148" s="870" t="s">
        <v>168</v>
      </c>
      <c r="R148" s="257" t="s">
        <v>168</v>
      </c>
      <c r="S148" s="16" t="s">
        <v>9</v>
      </c>
      <c r="T148" s="914"/>
      <c r="U148" s="907" t="s">
        <v>2</v>
      </c>
      <c r="V148" s="908" t="s">
        <v>2</v>
      </c>
      <c r="W148" s="908" t="s">
        <v>36</v>
      </c>
      <c r="X148" s="908" t="s">
        <v>2</v>
      </c>
      <c r="Y148" s="908" t="s">
        <v>36</v>
      </c>
      <c r="Z148" s="908" t="s">
        <v>36</v>
      </c>
      <c r="AA148" s="908" t="s">
        <v>36</v>
      </c>
      <c r="AB148" s="908" t="s">
        <v>36</v>
      </c>
      <c r="AC148" s="909" t="s">
        <v>4</v>
      </c>
      <c r="AD148" s="14"/>
      <c r="AE148" s="17" t="s">
        <v>1</v>
      </c>
      <c r="AF148" s="17" t="s">
        <v>0</v>
      </c>
      <c r="AG148" s="17" t="s">
        <v>0</v>
      </c>
      <c r="AH148" s="8"/>
      <c r="AI148" s="8"/>
      <c r="AJ148" s="8"/>
    </row>
    <row r="149" spans="1:36" s="9" customFormat="1" ht="47.25" thickBot="1">
      <c r="A149" s="19"/>
      <c r="B149" s="432" t="s">
        <v>895</v>
      </c>
      <c r="C149" s="433" t="s">
        <v>896</v>
      </c>
      <c r="D149" s="434">
        <v>2024</v>
      </c>
      <c r="E149" s="431">
        <v>3803</v>
      </c>
      <c r="F149" s="431">
        <v>6732</v>
      </c>
      <c r="G149" s="429" t="s">
        <v>897</v>
      </c>
      <c r="H149" s="886" t="s">
        <v>1316</v>
      </c>
      <c r="I149" s="228" t="s">
        <v>1317</v>
      </c>
      <c r="J149" s="429" t="s">
        <v>3</v>
      </c>
      <c r="K149" s="229" t="s">
        <v>1318</v>
      </c>
      <c r="L149" s="430" t="s">
        <v>278</v>
      </c>
      <c r="M149" s="431">
        <v>3803</v>
      </c>
      <c r="N149" s="15" t="s">
        <v>1</v>
      </c>
      <c r="O149" s="25" t="s">
        <v>1475</v>
      </c>
      <c r="P149" s="902" t="s">
        <v>1621</v>
      </c>
      <c r="Q149" s="870" t="s">
        <v>181</v>
      </c>
      <c r="R149" s="257" t="s">
        <v>181</v>
      </c>
      <c r="S149" s="16" t="s">
        <v>1</v>
      </c>
      <c r="T149" s="914"/>
      <c r="U149" s="907" t="s">
        <v>2</v>
      </c>
      <c r="V149" s="908" t="s">
        <v>2</v>
      </c>
      <c r="W149" s="908" t="s">
        <v>2</v>
      </c>
      <c r="X149" s="908" t="s">
        <v>2</v>
      </c>
      <c r="Y149" s="908" t="s">
        <v>2</v>
      </c>
      <c r="Z149" s="908" t="s">
        <v>2</v>
      </c>
      <c r="AA149" s="908" t="s">
        <v>2</v>
      </c>
      <c r="AB149" s="908" t="s">
        <v>2</v>
      </c>
      <c r="AC149" s="909" t="s">
        <v>2</v>
      </c>
      <c r="AD149" s="14"/>
      <c r="AE149" s="17" t="s">
        <v>0</v>
      </c>
      <c r="AF149" s="17" t="s">
        <v>0</v>
      </c>
      <c r="AG149" s="17" t="s">
        <v>0</v>
      </c>
      <c r="AH149" s="8"/>
      <c r="AI149" s="8"/>
      <c r="AJ149" s="8"/>
    </row>
    <row r="150" spans="1:36" s="9" customFormat="1" ht="47.25" thickBot="1">
      <c r="A150" s="19"/>
      <c r="B150" s="432" t="s">
        <v>895</v>
      </c>
      <c r="C150" s="433" t="s">
        <v>896</v>
      </c>
      <c r="D150" s="434">
        <v>2024</v>
      </c>
      <c r="E150" s="431">
        <v>3045</v>
      </c>
      <c r="F150" s="431">
        <v>1878</v>
      </c>
      <c r="G150" s="429" t="s">
        <v>897</v>
      </c>
      <c r="H150" s="886" t="s">
        <v>926</v>
      </c>
      <c r="I150" s="228" t="s">
        <v>1251</v>
      </c>
      <c r="J150" s="429" t="s">
        <v>1252</v>
      </c>
      <c r="K150" s="229" t="s">
        <v>1253</v>
      </c>
      <c r="L150" s="430" t="s">
        <v>278</v>
      </c>
      <c r="M150" s="431">
        <v>3045</v>
      </c>
      <c r="N150" s="15" t="s">
        <v>7</v>
      </c>
      <c r="O150" s="25"/>
      <c r="P150" s="902"/>
      <c r="Q150" s="870" t="s">
        <v>33</v>
      </c>
      <c r="R150" s="257" t="s">
        <v>33</v>
      </c>
      <c r="S150" s="16" t="s">
        <v>6</v>
      </c>
      <c r="T150" s="914"/>
      <c r="U150" s="907" t="s">
        <v>4</v>
      </c>
      <c r="V150" s="908" t="s">
        <v>78</v>
      </c>
      <c r="W150" s="908" t="s">
        <v>78</v>
      </c>
      <c r="X150" s="908" t="s">
        <v>4</v>
      </c>
      <c r="Y150" s="908" t="s">
        <v>4</v>
      </c>
      <c r="Z150" s="908" t="s">
        <v>4</v>
      </c>
      <c r="AA150" s="908" t="s">
        <v>4</v>
      </c>
      <c r="AB150" s="908" t="s">
        <v>4</v>
      </c>
      <c r="AC150" s="909" t="s">
        <v>4</v>
      </c>
      <c r="AD150" s="14"/>
      <c r="AE150" s="17" t="s">
        <v>12</v>
      </c>
      <c r="AF150" s="17" t="s">
        <v>33</v>
      </c>
      <c r="AG150" s="17" t="s">
        <v>33</v>
      </c>
      <c r="AH150" s="8"/>
      <c r="AI150" s="8"/>
      <c r="AJ150" s="8"/>
    </row>
    <row r="151" spans="1:36" s="9" customFormat="1" ht="47.25" thickBot="1">
      <c r="A151" s="19"/>
      <c r="B151" s="432" t="s">
        <v>895</v>
      </c>
      <c r="C151" s="433" t="s">
        <v>896</v>
      </c>
      <c r="D151" s="434">
        <v>2024</v>
      </c>
      <c r="E151" s="431">
        <v>3039</v>
      </c>
      <c r="F151" s="431">
        <v>1815</v>
      </c>
      <c r="G151" s="429" t="s">
        <v>897</v>
      </c>
      <c r="H151" s="886" t="s">
        <v>926</v>
      </c>
      <c r="I151" s="228" t="s">
        <v>927</v>
      </c>
      <c r="J151" s="429" t="s">
        <v>928</v>
      </c>
      <c r="K151" s="229" t="s">
        <v>929</v>
      </c>
      <c r="L151" s="430" t="s">
        <v>278</v>
      </c>
      <c r="M151" s="431">
        <v>3039</v>
      </c>
      <c r="N151" s="15" t="s">
        <v>12</v>
      </c>
      <c r="O151" s="25" t="s">
        <v>634</v>
      </c>
      <c r="P151" s="902" t="s">
        <v>1490</v>
      </c>
      <c r="Q151" s="870" t="s">
        <v>168</v>
      </c>
      <c r="R151" s="257" t="s">
        <v>168</v>
      </c>
      <c r="S151" s="16" t="s">
        <v>12</v>
      </c>
      <c r="T151" s="914"/>
      <c r="U151" s="907" t="s">
        <v>4</v>
      </c>
      <c r="V151" s="908" t="s">
        <v>78</v>
      </c>
      <c r="W151" s="908" t="s">
        <v>78</v>
      </c>
      <c r="X151" s="908" t="s">
        <v>4</v>
      </c>
      <c r="Y151" s="908" t="s">
        <v>78</v>
      </c>
      <c r="Z151" s="908" t="s">
        <v>78</v>
      </c>
      <c r="AA151" s="908" t="s">
        <v>4</v>
      </c>
      <c r="AB151" s="908" t="s">
        <v>37</v>
      </c>
      <c r="AC151" s="909" t="s">
        <v>4</v>
      </c>
      <c r="AD151" s="14"/>
      <c r="AE151" s="17" t="s">
        <v>8</v>
      </c>
      <c r="AF151" s="17" t="s">
        <v>0</v>
      </c>
      <c r="AG151" s="17" t="s">
        <v>0</v>
      </c>
      <c r="AH151" s="8"/>
      <c r="AI151" s="8"/>
      <c r="AJ151" s="8"/>
    </row>
    <row r="152" spans="1:36" s="9" customFormat="1" ht="47.25" thickBot="1">
      <c r="A152" s="19"/>
      <c r="B152" s="432" t="s">
        <v>895</v>
      </c>
      <c r="C152" s="433" t="s">
        <v>896</v>
      </c>
      <c r="D152" s="434">
        <v>2024</v>
      </c>
      <c r="E152" s="431">
        <v>3042</v>
      </c>
      <c r="F152" s="431">
        <v>1880</v>
      </c>
      <c r="G152" s="429" t="s">
        <v>897</v>
      </c>
      <c r="H152" s="886" t="s">
        <v>926</v>
      </c>
      <c r="I152" s="228" t="s">
        <v>930</v>
      </c>
      <c r="J152" s="429" t="s">
        <v>931</v>
      </c>
      <c r="K152" s="229" t="s">
        <v>932</v>
      </c>
      <c r="L152" s="430" t="s">
        <v>278</v>
      </c>
      <c r="M152" s="431">
        <v>3042</v>
      </c>
      <c r="N152" s="15" t="s">
        <v>12</v>
      </c>
      <c r="O152" s="25" t="s">
        <v>634</v>
      </c>
      <c r="P152" s="902" t="s">
        <v>1490</v>
      </c>
      <c r="Q152" s="870" t="s">
        <v>181</v>
      </c>
      <c r="R152" s="257" t="s">
        <v>181</v>
      </c>
      <c r="S152" s="16" t="s">
        <v>12</v>
      </c>
      <c r="T152" s="914"/>
      <c r="U152" s="907" t="s">
        <v>4</v>
      </c>
      <c r="V152" s="908" t="s">
        <v>79</v>
      </c>
      <c r="W152" s="908" t="s">
        <v>78</v>
      </c>
      <c r="X152" s="908" t="s">
        <v>4</v>
      </c>
      <c r="Y152" s="908" t="s">
        <v>78</v>
      </c>
      <c r="Z152" s="908" t="s">
        <v>78</v>
      </c>
      <c r="AA152" s="908" t="s">
        <v>4</v>
      </c>
      <c r="AB152" s="908" t="s">
        <v>4</v>
      </c>
      <c r="AC152" s="909" t="s">
        <v>4</v>
      </c>
      <c r="AD152" s="14"/>
      <c r="AE152" s="17" t="s">
        <v>12</v>
      </c>
      <c r="AF152" s="17" t="s">
        <v>33</v>
      </c>
      <c r="AG152" s="17" t="s">
        <v>33</v>
      </c>
      <c r="AH152" s="8"/>
      <c r="AI152" s="8"/>
      <c r="AJ152" s="8"/>
    </row>
    <row r="153" spans="1:36" s="9" customFormat="1" ht="63.75" thickBot="1">
      <c r="A153" s="19"/>
      <c r="B153" s="432" t="s">
        <v>895</v>
      </c>
      <c r="C153" s="433" t="s">
        <v>896</v>
      </c>
      <c r="D153" s="434">
        <v>2024</v>
      </c>
      <c r="E153" s="431">
        <v>3558</v>
      </c>
      <c r="F153" s="431">
        <v>771</v>
      </c>
      <c r="G153" s="429" t="s">
        <v>897</v>
      </c>
      <c r="H153" s="886" t="s">
        <v>1028</v>
      </c>
      <c r="I153" s="228" t="s">
        <v>1029</v>
      </c>
      <c r="J153" s="429" t="s">
        <v>3</v>
      </c>
      <c r="K153" s="229" t="s">
        <v>1030</v>
      </c>
      <c r="L153" s="430" t="s">
        <v>278</v>
      </c>
      <c r="M153" s="431">
        <v>3558</v>
      </c>
      <c r="N153" s="15" t="s">
        <v>9</v>
      </c>
      <c r="O153" s="25" t="s">
        <v>1467</v>
      </c>
      <c r="P153" s="902" t="s">
        <v>1507</v>
      </c>
      <c r="Q153" s="870" t="s">
        <v>1525</v>
      </c>
      <c r="R153" s="257" t="s">
        <v>169</v>
      </c>
      <c r="S153" s="16" t="s">
        <v>9</v>
      </c>
      <c r="T153" s="914"/>
      <c r="U153" s="907" t="s">
        <v>4</v>
      </c>
      <c r="V153" s="908" t="s">
        <v>4</v>
      </c>
      <c r="W153" s="908" t="s">
        <v>4</v>
      </c>
      <c r="X153" s="908" t="s">
        <v>4</v>
      </c>
      <c r="Y153" s="908" t="s">
        <v>4</v>
      </c>
      <c r="Z153" s="908" t="s">
        <v>4</v>
      </c>
      <c r="AA153" s="908" t="s">
        <v>78</v>
      </c>
      <c r="AB153" s="908" t="s">
        <v>37</v>
      </c>
      <c r="AC153" s="909" t="s">
        <v>4</v>
      </c>
      <c r="AD153" s="14"/>
      <c r="AE153" s="897" t="s">
        <v>0</v>
      </c>
      <c r="AF153" s="897" t="s">
        <v>0</v>
      </c>
      <c r="AG153" s="897" t="s">
        <v>0</v>
      </c>
      <c r="AH153" s="8"/>
      <c r="AI153" s="8"/>
      <c r="AJ153" s="8"/>
    </row>
    <row r="154" spans="1:36" s="9" customFormat="1" ht="47.25" thickBot="1">
      <c r="A154" s="19"/>
      <c r="B154" s="432" t="s">
        <v>895</v>
      </c>
      <c r="C154" s="433" t="s">
        <v>896</v>
      </c>
      <c r="D154" s="434">
        <v>2024</v>
      </c>
      <c r="E154" s="431">
        <v>3551</v>
      </c>
      <c r="F154" s="431">
        <v>774</v>
      </c>
      <c r="G154" s="429" t="s">
        <v>897</v>
      </c>
      <c r="H154" s="886" t="s">
        <v>1028</v>
      </c>
      <c r="I154" s="228" t="s">
        <v>1428</v>
      </c>
      <c r="J154" s="429" t="s">
        <v>3</v>
      </c>
      <c r="K154" s="229" t="s">
        <v>1429</v>
      </c>
      <c r="L154" s="430" t="s">
        <v>278</v>
      </c>
      <c r="M154" s="431">
        <v>3551</v>
      </c>
      <c r="N154" s="15" t="s">
        <v>8</v>
      </c>
      <c r="O154" s="25" t="s">
        <v>1468</v>
      </c>
      <c r="P154" s="902" t="s">
        <v>1542</v>
      </c>
      <c r="Q154" s="870" t="s">
        <v>168</v>
      </c>
      <c r="R154" s="257" t="s">
        <v>168</v>
      </c>
      <c r="S154" s="16" t="s">
        <v>8</v>
      </c>
      <c r="T154" s="914"/>
      <c r="U154" s="907" t="s">
        <v>2</v>
      </c>
      <c r="V154" s="908" t="s">
        <v>2</v>
      </c>
      <c r="W154" s="908" t="s">
        <v>2</v>
      </c>
      <c r="X154" s="908" t="s">
        <v>2</v>
      </c>
      <c r="Y154" s="908" t="s">
        <v>2</v>
      </c>
      <c r="Z154" s="908" t="s">
        <v>2</v>
      </c>
      <c r="AA154" s="908" t="s">
        <v>2</v>
      </c>
      <c r="AB154" s="908" t="s">
        <v>2</v>
      </c>
      <c r="AC154" s="909" t="s">
        <v>37</v>
      </c>
      <c r="AD154" s="14"/>
      <c r="AE154" s="17" t="s">
        <v>1</v>
      </c>
      <c r="AF154" s="17" t="s">
        <v>1</v>
      </c>
      <c r="AG154" s="17" t="s">
        <v>0</v>
      </c>
      <c r="AH154" s="8"/>
      <c r="AI154" s="8"/>
      <c r="AJ154" s="8"/>
    </row>
    <row r="155" spans="1:36" s="9" customFormat="1" ht="47.25" thickBot="1">
      <c r="A155" s="19"/>
      <c r="B155" s="432" t="s">
        <v>895</v>
      </c>
      <c r="C155" s="433" t="s">
        <v>896</v>
      </c>
      <c r="D155" s="434">
        <v>2024</v>
      </c>
      <c r="E155" s="431">
        <v>3571</v>
      </c>
      <c r="F155" s="431">
        <v>3476</v>
      </c>
      <c r="G155" s="429" t="s">
        <v>897</v>
      </c>
      <c r="H155" s="886" t="s">
        <v>1104</v>
      </c>
      <c r="I155" s="228" t="s">
        <v>1105</v>
      </c>
      <c r="J155" s="429" t="s">
        <v>3</v>
      </c>
      <c r="K155" s="229" t="s">
        <v>1106</v>
      </c>
      <c r="L155" s="430" t="s">
        <v>278</v>
      </c>
      <c r="M155" s="431">
        <v>3571</v>
      </c>
      <c r="N155" s="15" t="s">
        <v>0</v>
      </c>
      <c r="O155" s="25"/>
      <c r="P155" s="902"/>
      <c r="Q155" s="870" t="s">
        <v>181</v>
      </c>
      <c r="R155" s="257" t="s">
        <v>181</v>
      </c>
      <c r="S155" s="16" t="s">
        <v>0</v>
      </c>
      <c r="T155" s="914"/>
      <c r="U155" s="907" t="s">
        <v>2</v>
      </c>
      <c r="V155" s="908" t="s">
        <v>2</v>
      </c>
      <c r="W155" s="908" t="s">
        <v>2</v>
      </c>
      <c r="X155" s="908" t="s">
        <v>2</v>
      </c>
      <c r="Y155" s="908" t="s">
        <v>2</v>
      </c>
      <c r="Z155" s="908" t="s">
        <v>2</v>
      </c>
      <c r="AA155" s="908" t="s">
        <v>2</v>
      </c>
      <c r="AB155" s="908" t="s">
        <v>2</v>
      </c>
      <c r="AC155" s="909" t="s">
        <v>37</v>
      </c>
      <c r="AD155" s="14"/>
      <c r="AE155" s="17" t="s">
        <v>8</v>
      </c>
      <c r="AF155" s="17" t="s">
        <v>0</v>
      </c>
      <c r="AG155" s="17" t="s">
        <v>0</v>
      </c>
      <c r="AH155" s="8"/>
      <c r="AI155" s="8"/>
      <c r="AJ155" s="8"/>
    </row>
    <row r="156" spans="1:36" s="9" customFormat="1" ht="48" thickBot="1">
      <c r="A156" s="19"/>
      <c r="B156" s="432" t="s">
        <v>895</v>
      </c>
      <c r="C156" s="433" t="s">
        <v>896</v>
      </c>
      <c r="D156" s="434">
        <v>2024</v>
      </c>
      <c r="E156" s="431">
        <v>4112</v>
      </c>
      <c r="F156" s="431">
        <v>9112</v>
      </c>
      <c r="G156" s="429" t="s">
        <v>897</v>
      </c>
      <c r="H156" s="886" t="s">
        <v>1053</v>
      </c>
      <c r="I156" s="228" t="s">
        <v>1054</v>
      </c>
      <c r="J156" s="429" t="s">
        <v>10</v>
      </c>
      <c r="K156" s="229" t="s">
        <v>1055</v>
      </c>
      <c r="L156" s="430" t="s">
        <v>278</v>
      </c>
      <c r="M156" s="431">
        <v>4112</v>
      </c>
      <c r="N156" s="15" t="s">
        <v>9</v>
      </c>
      <c r="O156" s="25" t="s">
        <v>1465</v>
      </c>
      <c r="P156" s="902" t="s">
        <v>1622</v>
      </c>
      <c r="Q156" s="870" t="s">
        <v>168</v>
      </c>
      <c r="R156" s="257" t="s">
        <v>168</v>
      </c>
      <c r="S156" s="16" t="s">
        <v>9</v>
      </c>
      <c r="T156" s="914"/>
      <c r="U156" s="907" t="s">
        <v>4</v>
      </c>
      <c r="V156" s="908" t="s">
        <v>4</v>
      </c>
      <c r="W156" s="908" t="s">
        <v>4</v>
      </c>
      <c r="X156" s="908" t="s">
        <v>79</v>
      </c>
      <c r="Y156" s="908" t="s">
        <v>4</v>
      </c>
      <c r="Z156" s="908" t="s">
        <v>4</v>
      </c>
      <c r="AA156" s="908" t="s">
        <v>2</v>
      </c>
      <c r="AB156" s="908" t="s">
        <v>4</v>
      </c>
      <c r="AC156" s="909" t="s">
        <v>37</v>
      </c>
      <c r="AD156" s="14"/>
      <c r="AE156" s="17" t="s">
        <v>0</v>
      </c>
      <c r="AF156" s="17" t="s">
        <v>0</v>
      </c>
      <c r="AG156" s="17" t="s">
        <v>0</v>
      </c>
      <c r="AH156" s="8"/>
      <c r="AI156" s="8"/>
      <c r="AJ156" s="8"/>
    </row>
    <row r="157" spans="1:36" s="9" customFormat="1" ht="47.25" thickBot="1">
      <c r="A157" s="19"/>
      <c r="B157" s="432" t="s">
        <v>895</v>
      </c>
      <c r="C157" s="433" t="s">
        <v>896</v>
      </c>
      <c r="D157" s="434">
        <v>2024</v>
      </c>
      <c r="E157" s="431">
        <v>4117</v>
      </c>
      <c r="F157" s="431">
        <v>9078</v>
      </c>
      <c r="G157" s="429" t="s">
        <v>897</v>
      </c>
      <c r="H157" s="886" t="s">
        <v>1053</v>
      </c>
      <c r="I157" s="228" t="s">
        <v>1170</v>
      </c>
      <c r="J157" s="429" t="s">
        <v>10</v>
      </c>
      <c r="K157" s="229" t="s">
        <v>1171</v>
      </c>
      <c r="L157" s="430" t="s">
        <v>278</v>
      </c>
      <c r="M157" s="431">
        <v>4117</v>
      </c>
      <c r="N157" s="15" t="s">
        <v>0</v>
      </c>
      <c r="O157" s="25"/>
      <c r="P157" s="902"/>
      <c r="Q157" s="870" t="s">
        <v>181</v>
      </c>
      <c r="R157" s="257" t="s">
        <v>181</v>
      </c>
      <c r="S157" s="16" t="s">
        <v>0</v>
      </c>
      <c r="T157" s="914"/>
      <c r="U157" s="907" t="s">
        <v>2</v>
      </c>
      <c r="V157" s="908" t="s">
        <v>2</v>
      </c>
      <c r="W157" s="908" t="s">
        <v>2</v>
      </c>
      <c r="X157" s="908" t="s">
        <v>2</v>
      </c>
      <c r="Y157" s="908" t="s">
        <v>2</v>
      </c>
      <c r="Z157" s="908" t="s">
        <v>2</v>
      </c>
      <c r="AA157" s="908" t="s">
        <v>2</v>
      </c>
      <c r="AB157" s="908" t="s">
        <v>2</v>
      </c>
      <c r="AC157" s="909" t="s">
        <v>2</v>
      </c>
      <c r="AD157" s="14"/>
      <c r="AE157" s="17" t="s">
        <v>0</v>
      </c>
      <c r="AF157" s="17" t="s">
        <v>0</v>
      </c>
      <c r="AG157" s="17" t="s">
        <v>0</v>
      </c>
      <c r="AH157" s="8"/>
      <c r="AI157" s="8"/>
      <c r="AJ157" s="8"/>
    </row>
    <row r="158" spans="1:36" s="9" customFormat="1" ht="47.25" thickBot="1">
      <c r="A158" s="19"/>
      <c r="B158" s="432" t="s">
        <v>895</v>
      </c>
      <c r="C158" s="433" t="s">
        <v>896</v>
      </c>
      <c r="D158" s="434">
        <v>2024</v>
      </c>
      <c r="E158" s="431">
        <v>4342</v>
      </c>
      <c r="F158" s="431">
        <v>7739</v>
      </c>
      <c r="G158" s="429" t="s">
        <v>897</v>
      </c>
      <c r="H158" s="886" t="s">
        <v>1139</v>
      </c>
      <c r="I158" s="228" t="s">
        <v>1140</v>
      </c>
      <c r="J158" s="429" t="s">
        <v>3</v>
      </c>
      <c r="K158" s="229" t="s">
        <v>1141</v>
      </c>
      <c r="L158" s="430" t="s">
        <v>278</v>
      </c>
      <c r="M158" s="431">
        <v>4342</v>
      </c>
      <c r="N158" s="15" t="s">
        <v>0</v>
      </c>
      <c r="O158" s="25"/>
      <c r="P158" s="902"/>
      <c r="Q158" s="870" t="s">
        <v>171</v>
      </c>
      <c r="R158" s="257" t="s">
        <v>181</v>
      </c>
      <c r="S158" s="16" t="s">
        <v>0</v>
      </c>
      <c r="T158" s="914"/>
      <c r="U158" s="907" t="s">
        <v>2</v>
      </c>
      <c r="V158" s="908" t="s">
        <v>2</v>
      </c>
      <c r="W158" s="908" t="s">
        <v>2</v>
      </c>
      <c r="X158" s="908" t="s">
        <v>2</v>
      </c>
      <c r="Y158" s="908" t="s">
        <v>2</v>
      </c>
      <c r="Z158" s="908" t="s">
        <v>2</v>
      </c>
      <c r="AA158" s="908" t="s">
        <v>2</v>
      </c>
      <c r="AB158" s="908" t="s">
        <v>2</v>
      </c>
      <c r="AC158" s="909" t="s">
        <v>2</v>
      </c>
      <c r="AD158" s="14"/>
      <c r="AE158" s="17" t="s">
        <v>0</v>
      </c>
      <c r="AF158" s="17" t="s">
        <v>0</v>
      </c>
      <c r="AG158" s="17" t="s">
        <v>0</v>
      </c>
      <c r="AH158" s="8"/>
      <c r="AI158" s="8"/>
      <c r="AJ158" s="8"/>
    </row>
    <row r="159" spans="1:36" s="9" customFormat="1" ht="47.25" thickBot="1">
      <c r="A159" s="19"/>
      <c r="B159" s="432" t="s">
        <v>895</v>
      </c>
      <c r="C159" s="433" t="s">
        <v>896</v>
      </c>
      <c r="D159" s="434">
        <v>2024</v>
      </c>
      <c r="E159" s="431">
        <v>3760</v>
      </c>
      <c r="F159" s="431">
        <v>7275</v>
      </c>
      <c r="G159" s="429" t="s">
        <v>897</v>
      </c>
      <c r="H159" s="886" t="s">
        <v>1038</v>
      </c>
      <c r="I159" s="228" t="s">
        <v>1131</v>
      </c>
      <c r="J159" s="429" t="s">
        <v>3</v>
      </c>
      <c r="K159" s="229" t="s">
        <v>1132</v>
      </c>
      <c r="L159" s="430" t="s">
        <v>278</v>
      </c>
      <c r="M159" s="431">
        <v>3760</v>
      </c>
      <c r="N159" s="15" t="s">
        <v>0</v>
      </c>
      <c r="O159" s="25"/>
      <c r="P159" s="902"/>
      <c r="Q159" s="870" t="s">
        <v>170</v>
      </c>
      <c r="R159" s="257" t="s">
        <v>169</v>
      </c>
      <c r="S159" s="16" t="s">
        <v>0</v>
      </c>
      <c r="T159" s="914"/>
      <c r="U159" s="907" t="s">
        <v>2</v>
      </c>
      <c r="V159" s="908" t="s">
        <v>2</v>
      </c>
      <c r="W159" s="908" t="s">
        <v>2</v>
      </c>
      <c r="X159" s="908" t="s">
        <v>2</v>
      </c>
      <c r="Y159" s="908" t="s">
        <v>2</v>
      </c>
      <c r="Z159" s="908" t="s">
        <v>2</v>
      </c>
      <c r="AA159" s="908" t="s">
        <v>2</v>
      </c>
      <c r="AB159" s="908" t="s">
        <v>2</v>
      </c>
      <c r="AC159" s="909" t="s">
        <v>2</v>
      </c>
      <c r="AD159" s="14"/>
      <c r="AE159" s="17" t="s">
        <v>0</v>
      </c>
      <c r="AF159" s="17" t="s">
        <v>33</v>
      </c>
      <c r="AG159" s="17" t="s">
        <v>33</v>
      </c>
      <c r="AH159" s="8"/>
      <c r="AI159" s="8"/>
      <c r="AJ159" s="8"/>
    </row>
    <row r="160" spans="1:36" s="9" customFormat="1" ht="63.75" thickBot="1">
      <c r="A160" s="19"/>
      <c r="B160" s="432" t="s">
        <v>895</v>
      </c>
      <c r="C160" s="433" t="s">
        <v>896</v>
      </c>
      <c r="D160" s="434">
        <v>2024</v>
      </c>
      <c r="E160" s="431">
        <v>4355</v>
      </c>
      <c r="F160" s="431">
        <v>7273</v>
      </c>
      <c r="G160" s="429" t="s">
        <v>897</v>
      </c>
      <c r="H160" s="886" t="s">
        <v>1038</v>
      </c>
      <c r="I160" s="228" t="s">
        <v>1039</v>
      </c>
      <c r="J160" s="429" t="s">
        <v>1040</v>
      </c>
      <c r="K160" s="229" t="s">
        <v>1041</v>
      </c>
      <c r="L160" s="430" t="s">
        <v>278</v>
      </c>
      <c r="M160" s="431">
        <v>4355</v>
      </c>
      <c r="N160" s="15" t="s">
        <v>9</v>
      </c>
      <c r="O160" s="25" t="s">
        <v>1470</v>
      </c>
      <c r="P160" s="902" t="s">
        <v>1623</v>
      </c>
      <c r="Q160" s="870" t="s">
        <v>167</v>
      </c>
      <c r="R160" s="257" t="s">
        <v>168</v>
      </c>
      <c r="S160" s="16" t="s">
        <v>9</v>
      </c>
      <c r="T160" s="914"/>
      <c r="U160" s="907" t="s">
        <v>2</v>
      </c>
      <c r="V160" s="908" t="s">
        <v>2</v>
      </c>
      <c r="W160" s="908" t="s">
        <v>2</v>
      </c>
      <c r="X160" s="908" t="s">
        <v>2</v>
      </c>
      <c r="Y160" s="908" t="s">
        <v>36</v>
      </c>
      <c r="Z160" s="908" t="s">
        <v>36</v>
      </c>
      <c r="AA160" s="908" t="s">
        <v>36</v>
      </c>
      <c r="AB160" s="908" t="s">
        <v>36</v>
      </c>
      <c r="AC160" s="909" t="s">
        <v>4</v>
      </c>
      <c r="AD160" s="14"/>
      <c r="AE160" s="17" t="s">
        <v>8</v>
      </c>
      <c r="AF160" s="17" t="s">
        <v>33</v>
      </c>
      <c r="AG160" s="17" t="s">
        <v>33</v>
      </c>
      <c r="AH160" s="8"/>
      <c r="AI160" s="8"/>
      <c r="AJ160" s="8"/>
    </row>
    <row r="161" spans="1:36" s="9" customFormat="1" ht="47.25" thickBot="1">
      <c r="A161" s="19"/>
      <c r="B161" s="432" t="s">
        <v>895</v>
      </c>
      <c r="C161" s="433" t="s">
        <v>896</v>
      </c>
      <c r="D161" s="434">
        <v>2024</v>
      </c>
      <c r="E161" s="431">
        <v>3764</v>
      </c>
      <c r="F161" s="431">
        <v>7278</v>
      </c>
      <c r="G161" s="429" t="s">
        <v>897</v>
      </c>
      <c r="H161" s="886" t="s">
        <v>1038</v>
      </c>
      <c r="I161" s="228" t="s">
        <v>1133</v>
      </c>
      <c r="J161" s="429" t="s">
        <v>10</v>
      </c>
      <c r="K161" s="229" t="s">
        <v>1134</v>
      </c>
      <c r="L161" s="430" t="s">
        <v>278</v>
      </c>
      <c r="M161" s="431">
        <v>3764</v>
      </c>
      <c r="N161" s="15" t="s">
        <v>0</v>
      </c>
      <c r="O161" s="25"/>
      <c r="P161" s="902"/>
      <c r="Q161" s="870" t="s">
        <v>171</v>
      </c>
      <c r="R161" s="257" t="s">
        <v>181</v>
      </c>
      <c r="S161" s="16" t="s">
        <v>0</v>
      </c>
      <c r="T161" s="914"/>
      <c r="U161" s="907" t="s">
        <v>2</v>
      </c>
      <c r="V161" s="908" t="s">
        <v>2</v>
      </c>
      <c r="W161" s="908" t="s">
        <v>2</v>
      </c>
      <c r="X161" s="908" t="s">
        <v>2</v>
      </c>
      <c r="Y161" s="908" t="s">
        <v>2</v>
      </c>
      <c r="Z161" s="908" t="s">
        <v>2</v>
      </c>
      <c r="AA161" s="908" t="s">
        <v>2</v>
      </c>
      <c r="AB161" s="908" t="s">
        <v>2</v>
      </c>
      <c r="AC161" s="909" t="s">
        <v>2</v>
      </c>
      <c r="AD161" s="14"/>
      <c r="AE161" s="17" t="s">
        <v>0</v>
      </c>
      <c r="AF161" s="17" t="s">
        <v>0</v>
      </c>
      <c r="AG161" s="17" t="s">
        <v>0</v>
      </c>
      <c r="AH161" s="8"/>
      <c r="AI161" s="8"/>
      <c r="AJ161" s="8"/>
    </row>
    <row r="162" spans="1:36" s="9" customFormat="1" ht="47.25" thickBot="1">
      <c r="A162" s="19"/>
      <c r="B162" s="432" t="s">
        <v>895</v>
      </c>
      <c r="C162" s="433" t="s">
        <v>896</v>
      </c>
      <c r="D162" s="434">
        <v>2024</v>
      </c>
      <c r="E162" s="431">
        <v>4361</v>
      </c>
      <c r="F162" s="431">
        <v>7247</v>
      </c>
      <c r="G162" s="429" t="s">
        <v>897</v>
      </c>
      <c r="H162" s="886" t="s">
        <v>1038</v>
      </c>
      <c r="I162" s="228" t="s">
        <v>1135</v>
      </c>
      <c r="J162" s="429" t="s">
        <v>3</v>
      </c>
      <c r="K162" s="229" t="s">
        <v>1136</v>
      </c>
      <c r="L162" s="430" t="s">
        <v>278</v>
      </c>
      <c r="M162" s="431">
        <v>4361</v>
      </c>
      <c r="N162" s="15" t="s">
        <v>0</v>
      </c>
      <c r="O162" s="25"/>
      <c r="P162" s="902" t="s">
        <v>1514</v>
      </c>
      <c r="Q162" s="870" t="s">
        <v>167</v>
      </c>
      <c r="R162" s="257" t="s">
        <v>168</v>
      </c>
      <c r="S162" s="16" t="s">
        <v>0</v>
      </c>
      <c r="T162" s="914"/>
      <c r="U162" s="907" t="s">
        <v>2</v>
      </c>
      <c r="V162" s="908" t="s">
        <v>2</v>
      </c>
      <c r="W162" s="908" t="s">
        <v>2</v>
      </c>
      <c r="X162" s="908" t="s">
        <v>2</v>
      </c>
      <c r="Y162" s="908" t="s">
        <v>2</v>
      </c>
      <c r="Z162" s="908" t="s">
        <v>2</v>
      </c>
      <c r="AA162" s="908" t="s">
        <v>2</v>
      </c>
      <c r="AB162" s="908" t="s">
        <v>2</v>
      </c>
      <c r="AC162" s="909" t="s">
        <v>2</v>
      </c>
      <c r="AD162" s="14"/>
      <c r="AE162" s="17" t="s">
        <v>0</v>
      </c>
      <c r="AF162" s="17" t="s">
        <v>33</v>
      </c>
      <c r="AG162" s="17" t="s">
        <v>33</v>
      </c>
      <c r="AH162" s="8"/>
      <c r="AI162" s="8"/>
      <c r="AJ162" s="8"/>
    </row>
    <row r="163" spans="1:36" s="9" customFormat="1" ht="48" thickBot="1">
      <c r="A163" s="19"/>
      <c r="B163" s="432" t="s">
        <v>895</v>
      </c>
      <c r="C163" s="433" t="s">
        <v>896</v>
      </c>
      <c r="D163" s="434">
        <v>2024</v>
      </c>
      <c r="E163" s="431">
        <v>4367</v>
      </c>
      <c r="F163" s="431">
        <v>7243</v>
      </c>
      <c r="G163" s="429" t="s">
        <v>897</v>
      </c>
      <c r="H163" s="886" t="s">
        <v>1038</v>
      </c>
      <c r="I163" s="228" t="s">
        <v>1434</v>
      </c>
      <c r="J163" s="429" t="s">
        <v>3</v>
      </c>
      <c r="K163" s="229" t="s">
        <v>1435</v>
      </c>
      <c r="L163" s="430" t="s">
        <v>278</v>
      </c>
      <c r="M163" s="431">
        <v>4367</v>
      </c>
      <c r="N163" s="15" t="s">
        <v>8</v>
      </c>
      <c r="O163" s="25" t="s">
        <v>1469</v>
      </c>
      <c r="P163" s="902" t="s">
        <v>1624</v>
      </c>
      <c r="Q163" s="870" t="s">
        <v>167</v>
      </c>
      <c r="R163" s="257" t="s">
        <v>168</v>
      </c>
      <c r="S163" s="16" t="s">
        <v>8</v>
      </c>
      <c r="T163" s="914"/>
      <c r="U163" s="907" t="s">
        <v>2</v>
      </c>
      <c r="V163" s="908" t="s">
        <v>2</v>
      </c>
      <c r="W163" s="908" t="s">
        <v>2</v>
      </c>
      <c r="X163" s="908" t="s">
        <v>2</v>
      </c>
      <c r="Y163" s="908" t="s">
        <v>2</v>
      </c>
      <c r="Z163" s="908" t="s">
        <v>2</v>
      </c>
      <c r="AA163" s="908" t="s">
        <v>2</v>
      </c>
      <c r="AB163" s="908" t="s">
        <v>2</v>
      </c>
      <c r="AC163" s="909" t="s">
        <v>2</v>
      </c>
      <c r="AD163" s="14"/>
      <c r="AE163" s="17" t="s">
        <v>0</v>
      </c>
      <c r="AF163" s="17" t="s">
        <v>33</v>
      </c>
      <c r="AG163" s="17" t="s">
        <v>33</v>
      </c>
      <c r="AH163" s="8"/>
      <c r="AI163" s="8"/>
      <c r="AJ163" s="8"/>
    </row>
    <row r="164" spans="1:36" s="9" customFormat="1" ht="47.25" thickBot="1">
      <c r="A164" s="19"/>
      <c r="B164" s="432" t="s">
        <v>895</v>
      </c>
      <c r="C164" s="433" t="s">
        <v>896</v>
      </c>
      <c r="D164" s="434">
        <v>2024</v>
      </c>
      <c r="E164" s="431">
        <v>4351</v>
      </c>
      <c r="F164" s="431">
        <v>7270</v>
      </c>
      <c r="G164" s="429" t="s">
        <v>897</v>
      </c>
      <c r="H164" s="886" t="s">
        <v>1038</v>
      </c>
      <c r="I164" s="228" t="s">
        <v>1137</v>
      </c>
      <c r="J164" s="429" t="s">
        <v>3</v>
      </c>
      <c r="K164" s="229" t="s">
        <v>1138</v>
      </c>
      <c r="L164" s="430" t="s">
        <v>278</v>
      </c>
      <c r="M164" s="431">
        <v>4351</v>
      </c>
      <c r="N164" s="15" t="s">
        <v>0</v>
      </c>
      <c r="O164" s="25"/>
      <c r="P164" s="902"/>
      <c r="Q164" s="870" t="s">
        <v>171</v>
      </c>
      <c r="R164" s="257" t="s">
        <v>181</v>
      </c>
      <c r="S164" s="16" t="s">
        <v>0</v>
      </c>
      <c r="T164" s="914"/>
      <c r="U164" s="907" t="s">
        <v>2</v>
      </c>
      <c r="V164" s="908" t="s">
        <v>2</v>
      </c>
      <c r="W164" s="908" t="s">
        <v>2</v>
      </c>
      <c r="X164" s="908" t="s">
        <v>2</v>
      </c>
      <c r="Y164" s="908" t="s">
        <v>2</v>
      </c>
      <c r="Z164" s="908" t="s">
        <v>2</v>
      </c>
      <c r="AA164" s="908" t="s">
        <v>2</v>
      </c>
      <c r="AB164" s="908" t="s">
        <v>2</v>
      </c>
      <c r="AC164" s="909" t="s">
        <v>2</v>
      </c>
      <c r="AD164" s="14"/>
      <c r="AE164" s="17" t="s">
        <v>0</v>
      </c>
      <c r="AF164" s="17" t="s">
        <v>33</v>
      </c>
      <c r="AG164" s="17" t="s">
        <v>33</v>
      </c>
      <c r="AH164" s="8"/>
      <c r="AI164" s="8"/>
      <c r="AJ164" s="8"/>
    </row>
    <row r="165" spans="1:36" s="9" customFormat="1" ht="47.25" thickBot="1">
      <c r="A165" s="19"/>
      <c r="B165" s="432" t="s">
        <v>895</v>
      </c>
      <c r="C165" s="433" t="s">
        <v>896</v>
      </c>
      <c r="D165" s="434">
        <v>2024</v>
      </c>
      <c r="E165" s="431">
        <v>2840</v>
      </c>
      <c r="F165" s="431">
        <v>2915</v>
      </c>
      <c r="G165" s="429" t="s">
        <v>897</v>
      </c>
      <c r="H165" s="886" t="s">
        <v>917</v>
      </c>
      <c r="I165" s="228" t="s">
        <v>1083</v>
      </c>
      <c r="J165" s="429" t="s">
        <v>1044</v>
      </c>
      <c r="K165" s="229" t="s">
        <v>1084</v>
      </c>
      <c r="L165" s="430" t="s">
        <v>278</v>
      </c>
      <c r="M165" s="431">
        <v>2840</v>
      </c>
      <c r="N165" s="15" t="s">
        <v>0</v>
      </c>
      <c r="O165" s="25"/>
      <c r="P165" s="902"/>
      <c r="Q165" s="870" t="s">
        <v>181</v>
      </c>
      <c r="R165" s="257" t="s">
        <v>181</v>
      </c>
      <c r="S165" s="16" t="s">
        <v>0</v>
      </c>
      <c r="T165" s="914"/>
      <c r="U165" s="907" t="s">
        <v>2</v>
      </c>
      <c r="V165" s="908" t="s">
        <v>2</v>
      </c>
      <c r="W165" s="908" t="s">
        <v>2</v>
      </c>
      <c r="X165" s="908" t="s">
        <v>2</v>
      </c>
      <c r="Y165" s="908" t="s">
        <v>2</v>
      </c>
      <c r="Z165" s="908" t="s">
        <v>2</v>
      </c>
      <c r="AA165" s="908" t="s">
        <v>37</v>
      </c>
      <c r="AB165" s="908" t="s">
        <v>2</v>
      </c>
      <c r="AC165" s="909" t="s">
        <v>37</v>
      </c>
      <c r="AD165" s="14"/>
      <c r="AE165" s="17" t="s">
        <v>0</v>
      </c>
      <c r="AF165" s="17" t="s">
        <v>0</v>
      </c>
      <c r="AG165" s="17" t="s">
        <v>0</v>
      </c>
      <c r="AH165" s="8"/>
      <c r="AI165" s="8"/>
      <c r="AJ165" s="8"/>
    </row>
    <row r="166" spans="1:36" s="9" customFormat="1" ht="47.25" thickBot="1">
      <c r="A166" s="19"/>
      <c r="B166" s="432" t="s">
        <v>895</v>
      </c>
      <c r="C166" s="433" t="s">
        <v>896</v>
      </c>
      <c r="D166" s="434">
        <v>2024</v>
      </c>
      <c r="E166" s="431">
        <v>2844</v>
      </c>
      <c r="F166" s="431">
        <v>2914</v>
      </c>
      <c r="G166" s="429" t="s">
        <v>897</v>
      </c>
      <c r="H166" s="886" t="s">
        <v>917</v>
      </c>
      <c r="I166" s="228" t="s">
        <v>1412</v>
      </c>
      <c r="J166" s="429" t="s">
        <v>3</v>
      </c>
      <c r="K166" s="229" t="s">
        <v>1413</v>
      </c>
      <c r="L166" s="430" t="s">
        <v>278</v>
      </c>
      <c r="M166" s="431">
        <v>2844</v>
      </c>
      <c r="N166" s="15" t="s">
        <v>8</v>
      </c>
      <c r="O166" s="25" t="s">
        <v>130</v>
      </c>
      <c r="P166" s="902" t="s">
        <v>1495</v>
      </c>
      <c r="Q166" s="870" t="s">
        <v>169</v>
      </c>
      <c r="R166" s="257" t="s">
        <v>169</v>
      </c>
      <c r="S166" s="16" t="s">
        <v>8</v>
      </c>
      <c r="T166" s="914"/>
      <c r="U166" s="907" t="s">
        <v>4</v>
      </c>
      <c r="V166" s="908" t="s">
        <v>4</v>
      </c>
      <c r="W166" s="908" t="s">
        <v>37</v>
      </c>
      <c r="X166" s="908" t="s">
        <v>37</v>
      </c>
      <c r="Y166" s="908" t="s">
        <v>2</v>
      </c>
      <c r="Z166" s="908" t="s">
        <v>2</v>
      </c>
      <c r="AA166" s="908" t="s">
        <v>2</v>
      </c>
      <c r="AB166" s="908" t="s">
        <v>2</v>
      </c>
      <c r="AC166" s="909" t="s">
        <v>2</v>
      </c>
      <c r="AD166" s="14"/>
      <c r="AE166" s="17" t="s">
        <v>8</v>
      </c>
      <c r="AF166" s="17" t="s">
        <v>0</v>
      </c>
      <c r="AG166" s="17" t="s">
        <v>0</v>
      </c>
      <c r="AH166" s="8"/>
      <c r="AI166" s="8"/>
      <c r="AJ166" s="8"/>
    </row>
    <row r="167" spans="1:36" s="9" customFormat="1" ht="47.25" thickBot="1">
      <c r="A167" s="19"/>
      <c r="B167" s="432" t="s">
        <v>895</v>
      </c>
      <c r="C167" s="433" t="s">
        <v>896</v>
      </c>
      <c r="D167" s="434">
        <v>2024</v>
      </c>
      <c r="E167" s="431">
        <v>4525</v>
      </c>
      <c r="F167" s="431">
        <v>9781</v>
      </c>
      <c r="G167" s="429" t="s">
        <v>897</v>
      </c>
      <c r="H167" s="886" t="s">
        <v>1058</v>
      </c>
      <c r="I167" s="228" t="s">
        <v>1188</v>
      </c>
      <c r="J167" s="429" t="s">
        <v>3</v>
      </c>
      <c r="K167" s="229" t="s">
        <v>1189</v>
      </c>
      <c r="L167" s="430" t="s">
        <v>278</v>
      </c>
      <c r="M167" s="431">
        <v>4525</v>
      </c>
      <c r="N167" s="15" t="s">
        <v>0</v>
      </c>
      <c r="O167" s="25"/>
      <c r="P167" s="902"/>
      <c r="Q167" s="870" t="s">
        <v>181</v>
      </c>
      <c r="R167" s="257" t="s">
        <v>181</v>
      </c>
      <c r="S167" s="16" t="s">
        <v>0</v>
      </c>
      <c r="T167" s="914"/>
      <c r="U167" s="907" t="s">
        <v>2</v>
      </c>
      <c r="V167" s="908" t="s">
        <v>2</v>
      </c>
      <c r="W167" s="908" t="s">
        <v>2</v>
      </c>
      <c r="X167" s="908" t="s">
        <v>2</v>
      </c>
      <c r="Y167" s="908" t="s">
        <v>2</v>
      </c>
      <c r="Z167" s="908" t="s">
        <v>2</v>
      </c>
      <c r="AA167" s="908" t="s">
        <v>2</v>
      </c>
      <c r="AB167" s="908" t="s">
        <v>2</v>
      </c>
      <c r="AC167" s="909" t="s">
        <v>2</v>
      </c>
      <c r="AD167" s="14"/>
      <c r="AE167" s="17" t="s">
        <v>0</v>
      </c>
      <c r="AF167" s="17" t="s">
        <v>0</v>
      </c>
      <c r="AG167" s="17" t="s">
        <v>0</v>
      </c>
      <c r="AH167" s="8"/>
      <c r="AI167" s="8"/>
      <c r="AJ167" s="8"/>
    </row>
    <row r="168" spans="1:36" s="9" customFormat="1" ht="47.25" thickBot="1">
      <c r="A168" s="19"/>
      <c r="B168" s="432" t="s">
        <v>895</v>
      </c>
      <c r="C168" s="433" t="s">
        <v>896</v>
      </c>
      <c r="D168" s="434">
        <v>2024</v>
      </c>
      <c r="E168" s="431">
        <v>4532</v>
      </c>
      <c r="F168" s="431">
        <v>9774</v>
      </c>
      <c r="G168" s="429" t="s">
        <v>897</v>
      </c>
      <c r="H168" s="886" t="s">
        <v>1058</v>
      </c>
      <c r="I168" s="228" t="s">
        <v>1059</v>
      </c>
      <c r="J168" s="429" t="s">
        <v>3</v>
      </c>
      <c r="K168" s="229" t="s">
        <v>1060</v>
      </c>
      <c r="L168" s="430" t="s">
        <v>278</v>
      </c>
      <c r="M168" s="431">
        <v>4532</v>
      </c>
      <c r="N168" s="15" t="s">
        <v>9</v>
      </c>
      <c r="O168" s="25" t="s">
        <v>1469</v>
      </c>
      <c r="P168" s="902" t="s">
        <v>1625</v>
      </c>
      <c r="Q168" s="870" t="s">
        <v>168</v>
      </c>
      <c r="R168" s="257" t="s">
        <v>168</v>
      </c>
      <c r="S168" s="16" t="s">
        <v>9</v>
      </c>
      <c r="T168" s="914"/>
      <c r="U168" s="907" t="s">
        <v>36</v>
      </c>
      <c r="V168" s="908" t="s">
        <v>36</v>
      </c>
      <c r="W168" s="908" t="s">
        <v>36</v>
      </c>
      <c r="X168" s="908" t="s">
        <v>36</v>
      </c>
      <c r="Y168" s="908" t="s">
        <v>36</v>
      </c>
      <c r="Z168" s="908" t="s">
        <v>36</v>
      </c>
      <c r="AA168" s="908" t="s">
        <v>36</v>
      </c>
      <c r="AB168" s="908" t="s">
        <v>36</v>
      </c>
      <c r="AC168" s="909" t="s">
        <v>36</v>
      </c>
      <c r="AD168" s="14"/>
      <c r="AE168" s="17" t="s">
        <v>9</v>
      </c>
      <c r="AF168" s="17" t="s">
        <v>0</v>
      </c>
      <c r="AG168" s="17" t="s">
        <v>0</v>
      </c>
      <c r="AH168" s="8"/>
      <c r="AI168" s="8"/>
      <c r="AJ168" s="8"/>
    </row>
    <row r="169" spans="1:36" s="9" customFormat="1" ht="47.25" thickBot="1">
      <c r="A169" s="19"/>
      <c r="B169" s="432" t="s">
        <v>895</v>
      </c>
      <c r="C169" s="433" t="s">
        <v>896</v>
      </c>
      <c r="D169" s="434">
        <v>2024</v>
      </c>
      <c r="E169" s="431">
        <v>4084</v>
      </c>
      <c r="F169" s="431">
        <v>9452</v>
      </c>
      <c r="G169" s="429" t="s">
        <v>897</v>
      </c>
      <c r="H169" s="886" t="s">
        <v>966</v>
      </c>
      <c r="I169" s="228" t="s">
        <v>1383</v>
      </c>
      <c r="J169" s="429" t="s">
        <v>928</v>
      </c>
      <c r="K169" s="229" t="s">
        <v>1384</v>
      </c>
      <c r="L169" s="430" t="s">
        <v>278</v>
      </c>
      <c r="M169" s="431">
        <v>4084</v>
      </c>
      <c r="N169" s="15" t="s">
        <v>11</v>
      </c>
      <c r="O169" s="25"/>
      <c r="P169" s="902" t="s">
        <v>1567</v>
      </c>
      <c r="Q169" s="870" t="s">
        <v>33</v>
      </c>
      <c r="R169" s="257" t="s">
        <v>33</v>
      </c>
      <c r="S169" s="16" t="s">
        <v>11</v>
      </c>
      <c r="T169" s="914"/>
      <c r="U169" s="907" t="s">
        <v>4</v>
      </c>
      <c r="V169" s="908" t="s">
        <v>4</v>
      </c>
      <c r="W169" s="908" t="s">
        <v>4</v>
      </c>
      <c r="X169" s="908" t="s">
        <v>4</v>
      </c>
      <c r="Y169" s="908" t="s">
        <v>4</v>
      </c>
      <c r="Z169" s="908" t="s">
        <v>4</v>
      </c>
      <c r="AA169" s="908" t="s">
        <v>79</v>
      </c>
      <c r="AB169" s="908" t="s">
        <v>4</v>
      </c>
      <c r="AC169" s="909" t="s">
        <v>4</v>
      </c>
      <c r="AD169" s="14"/>
      <c r="AE169" s="17" t="s">
        <v>1</v>
      </c>
      <c r="AF169" s="17" t="s">
        <v>0</v>
      </c>
      <c r="AG169" s="17" t="s">
        <v>0</v>
      </c>
      <c r="AH169" s="8"/>
      <c r="AI169" s="8"/>
      <c r="AJ169" s="8"/>
    </row>
    <row r="170" spans="1:36" s="9" customFormat="1" ht="48" thickBot="1">
      <c r="A170" s="19"/>
      <c r="B170" s="432" t="s">
        <v>895</v>
      </c>
      <c r="C170" s="433" t="s">
        <v>896</v>
      </c>
      <c r="D170" s="434">
        <v>2024</v>
      </c>
      <c r="E170" s="431">
        <v>3272</v>
      </c>
      <c r="F170" s="431">
        <v>2286</v>
      </c>
      <c r="G170" s="429" t="s">
        <v>897</v>
      </c>
      <c r="H170" s="886" t="s">
        <v>1008</v>
      </c>
      <c r="I170" s="228" t="s">
        <v>1011</v>
      </c>
      <c r="J170" s="429" t="s">
        <v>1012</v>
      </c>
      <c r="K170" s="229" t="s">
        <v>1013</v>
      </c>
      <c r="L170" s="430" t="s">
        <v>278</v>
      </c>
      <c r="M170" s="431">
        <v>3272</v>
      </c>
      <c r="N170" s="15" t="s">
        <v>9</v>
      </c>
      <c r="O170" s="25" t="s">
        <v>634</v>
      </c>
      <c r="P170" s="902" t="s">
        <v>1626</v>
      </c>
      <c r="Q170" s="870" t="s">
        <v>169</v>
      </c>
      <c r="R170" s="257" t="s">
        <v>169</v>
      </c>
      <c r="S170" s="16" t="s">
        <v>9</v>
      </c>
      <c r="T170" s="914"/>
      <c r="U170" s="907" t="s">
        <v>4</v>
      </c>
      <c r="V170" s="908" t="s">
        <v>78</v>
      </c>
      <c r="W170" s="908" t="s">
        <v>37</v>
      </c>
      <c r="X170" s="908" t="s">
        <v>4</v>
      </c>
      <c r="Y170" s="908" t="s">
        <v>4</v>
      </c>
      <c r="Z170" s="908" t="s">
        <v>78</v>
      </c>
      <c r="AA170" s="908" t="s">
        <v>4</v>
      </c>
      <c r="AB170" s="908" t="s">
        <v>79</v>
      </c>
      <c r="AC170" s="909" t="s">
        <v>4</v>
      </c>
      <c r="AD170" s="14"/>
      <c r="AE170" s="897" t="s">
        <v>0</v>
      </c>
      <c r="AF170" s="897" t="s">
        <v>0</v>
      </c>
      <c r="AG170" s="897" t="s">
        <v>0</v>
      </c>
      <c r="AH170" s="8"/>
      <c r="AI170" s="8"/>
      <c r="AJ170" s="8"/>
    </row>
    <row r="171" spans="1:36" s="9" customFormat="1" ht="47.25" thickBot="1">
      <c r="A171" s="19"/>
      <c r="B171" s="432" t="s">
        <v>895</v>
      </c>
      <c r="C171" s="433" t="s">
        <v>896</v>
      </c>
      <c r="D171" s="434">
        <v>2024</v>
      </c>
      <c r="E171" s="431">
        <v>530157</v>
      </c>
      <c r="F171" s="431">
        <v>2274</v>
      </c>
      <c r="G171" s="429" t="s">
        <v>897</v>
      </c>
      <c r="H171" s="886" t="s">
        <v>1008</v>
      </c>
      <c r="I171" s="228" t="s">
        <v>1009</v>
      </c>
      <c r="J171" s="429" t="s">
        <v>928</v>
      </c>
      <c r="K171" s="229" t="s">
        <v>1010</v>
      </c>
      <c r="L171" s="430" t="s">
        <v>278</v>
      </c>
      <c r="M171" s="431">
        <v>530157</v>
      </c>
      <c r="N171" s="15" t="s">
        <v>9</v>
      </c>
      <c r="O171" s="25" t="s">
        <v>1468</v>
      </c>
      <c r="P171" s="902" t="s">
        <v>1627</v>
      </c>
      <c r="Q171" s="870" t="s">
        <v>168</v>
      </c>
      <c r="R171" s="257" t="s">
        <v>168</v>
      </c>
      <c r="S171" s="16" t="s">
        <v>9</v>
      </c>
      <c r="T171" s="914"/>
      <c r="U171" s="907" t="s">
        <v>4</v>
      </c>
      <c r="V171" s="908" t="s">
        <v>37</v>
      </c>
      <c r="W171" s="908" t="s">
        <v>37</v>
      </c>
      <c r="X171" s="908" t="s">
        <v>79</v>
      </c>
      <c r="Y171" s="908" t="s">
        <v>37</v>
      </c>
      <c r="Z171" s="908" t="s">
        <v>37</v>
      </c>
      <c r="AA171" s="908" t="s">
        <v>4</v>
      </c>
      <c r="AB171" s="908" t="s">
        <v>36</v>
      </c>
      <c r="AC171" s="909" t="s">
        <v>4</v>
      </c>
      <c r="AD171" s="14"/>
      <c r="AE171" s="17" t="s">
        <v>1</v>
      </c>
      <c r="AF171" s="17" t="s">
        <v>33</v>
      </c>
      <c r="AG171" s="17" t="s">
        <v>33</v>
      </c>
      <c r="AH171" s="8"/>
      <c r="AI171" s="8"/>
      <c r="AJ171" s="8"/>
    </row>
    <row r="172" spans="1:36" s="9" customFormat="1" ht="47.25" thickBot="1">
      <c r="A172" s="19"/>
      <c r="B172" s="432" t="s">
        <v>895</v>
      </c>
      <c r="C172" s="433" t="s">
        <v>896</v>
      </c>
      <c r="D172" s="434">
        <v>2024</v>
      </c>
      <c r="E172" s="431">
        <v>1984</v>
      </c>
      <c r="F172" s="431">
        <v>191</v>
      </c>
      <c r="G172" s="429" t="s">
        <v>897</v>
      </c>
      <c r="H172" s="886" t="s">
        <v>898</v>
      </c>
      <c r="I172" s="228" t="s">
        <v>1397</v>
      </c>
      <c r="J172" s="429" t="s">
        <v>1398</v>
      </c>
      <c r="K172" s="229" t="s">
        <v>1399</v>
      </c>
      <c r="L172" s="430" t="s">
        <v>278</v>
      </c>
      <c r="M172" s="431">
        <v>1984</v>
      </c>
      <c r="N172" s="15" t="s">
        <v>8</v>
      </c>
      <c r="O172" s="25" t="s">
        <v>130</v>
      </c>
      <c r="P172" s="902" t="s">
        <v>1529</v>
      </c>
      <c r="Q172" s="870" t="s">
        <v>169</v>
      </c>
      <c r="R172" s="257" t="s">
        <v>169</v>
      </c>
      <c r="S172" s="16" t="s">
        <v>8</v>
      </c>
      <c r="T172" s="914"/>
      <c r="U172" s="907" t="s">
        <v>2</v>
      </c>
      <c r="V172" s="908" t="s">
        <v>2</v>
      </c>
      <c r="W172" s="908" t="s">
        <v>2</v>
      </c>
      <c r="X172" s="908" t="s">
        <v>4</v>
      </c>
      <c r="Y172" s="908" t="s">
        <v>2</v>
      </c>
      <c r="Z172" s="908" t="s">
        <v>2</v>
      </c>
      <c r="AA172" s="908" t="s">
        <v>4</v>
      </c>
      <c r="AB172" s="908" t="s">
        <v>37</v>
      </c>
      <c r="AC172" s="909" t="s">
        <v>4</v>
      </c>
      <c r="AD172" s="14"/>
      <c r="AE172" s="17" t="s">
        <v>0</v>
      </c>
      <c r="AF172" s="17" t="s">
        <v>0</v>
      </c>
      <c r="AG172" s="17" t="s">
        <v>0</v>
      </c>
      <c r="AH172" s="8"/>
      <c r="AI172" s="8"/>
      <c r="AJ172" s="8"/>
    </row>
    <row r="173" spans="1:36" s="9" customFormat="1" ht="63.75" thickBot="1">
      <c r="A173" s="19"/>
      <c r="B173" s="432" t="s">
        <v>895</v>
      </c>
      <c r="C173" s="433" t="s">
        <v>896</v>
      </c>
      <c r="D173" s="434">
        <v>2024</v>
      </c>
      <c r="E173" s="431">
        <v>3120</v>
      </c>
      <c r="F173" s="431">
        <v>1979</v>
      </c>
      <c r="G173" s="429" t="s">
        <v>897</v>
      </c>
      <c r="H173" s="886" t="s">
        <v>1297</v>
      </c>
      <c r="I173" s="228" t="s">
        <v>1298</v>
      </c>
      <c r="J173" s="429" t="s">
        <v>3</v>
      </c>
      <c r="K173" s="229" t="s">
        <v>1299</v>
      </c>
      <c r="L173" s="430" t="s">
        <v>278</v>
      </c>
      <c r="M173" s="431">
        <v>3120</v>
      </c>
      <c r="N173" s="15" t="s">
        <v>1</v>
      </c>
      <c r="O173" s="25" t="s">
        <v>1473</v>
      </c>
      <c r="P173" s="902" t="s">
        <v>1545</v>
      </c>
      <c r="Q173" s="870" t="s">
        <v>168</v>
      </c>
      <c r="R173" s="257" t="s">
        <v>168</v>
      </c>
      <c r="S173" s="16" t="s">
        <v>1</v>
      </c>
      <c r="T173" s="914"/>
      <c r="U173" s="907" t="s">
        <v>2</v>
      </c>
      <c r="V173" s="908" t="s">
        <v>2</v>
      </c>
      <c r="W173" s="908" t="s">
        <v>2</v>
      </c>
      <c r="X173" s="908" t="s">
        <v>4</v>
      </c>
      <c r="Y173" s="908" t="s">
        <v>37</v>
      </c>
      <c r="Z173" s="908" t="s">
        <v>78</v>
      </c>
      <c r="AA173" s="908" t="s">
        <v>4</v>
      </c>
      <c r="AB173" s="908" t="s">
        <v>36</v>
      </c>
      <c r="AC173" s="909" t="s">
        <v>4</v>
      </c>
      <c r="AD173" s="14"/>
      <c r="AE173" s="17" t="s">
        <v>0</v>
      </c>
      <c r="AF173" s="17" t="s">
        <v>0</v>
      </c>
      <c r="AG173" s="17" t="s">
        <v>0</v>
      </c>
      <c r="AH173" s="8"/>
      <c r="AI173" s="8"/>
      <c r="AJ173" s="8"/>
    </row>
    <row r="174" spans="1:36" s="9" customFormat="1" ht="47.25" thickBot="1">
      <c r="A174" s="19"/>
      <c r="B174" s="432" t="s">
        <v>895</v>
      </c>
      <c r="C174" s="433" t="s">
        <v>896</v>
      </c>
      <c r="D174" s="434">
        <v>2024</v>
      </c>
      <c r="E174" s="431">
        <v>2731</v>
      </c>
      <c r="F174" s="431">
        <v>80</v>
      </c>
      <c r="G174" s="429" t="s">
        <v>897</v>
      </c>
      <c r="H174" s="886" t="s">
        <v>898</v>
      </c>
      <c r="I174" s="228" t="s">
        <v>1223</v>
      </c>
      <c r="J174" s="429" t="s">
        <v>1224</v>
      </c>
      <c r="K174" s="229" t="s">
        <v>1225</v>
      </c>
      <c r="L174" s="430" t="s">
        <v>278</v>
      </c>
      <c r="M174" s="431">
        <v>2731</v>
      </c>
      <c r="N174" s="15" t="s">
        <v>29</v>
      </c>
      <c r="O174" s="25"/>
      <c r="P174" s="902" t="s">
        <v>1485</v>
      </c>
      <c r="Q174" s="870" t="s">
        <v>33</v>
      </c>
      <c r="R174" s="257" t="s">
        <v>33</v>
      </c>
      <c r="S174" s="16" t="s">
        <v>6</v>
      </c>
      <c r="T174" s="914"/>
      <c r="U174" s="907" t="s">
        <v>4</v>
      </c>
      <c r="V174" s="908" t="s">
        <v>109</v>
      </c>
      <c r="W174" s="908" t="s">
        <v>4</v>
      </c>
      <c r="X174" s="908" t="s">
        <v>4</v>
      </c>
      <c r="Y174" s="908" t="s">
        <v>4</v>
      </c>
      <c r="Z174" s="908" t="s">
        <v>4</v>
      </c>
      <c r="AA174" s="908" t="s">
        <v>4</v>
      </c>
      <c r="AB174" s="908" t="s">
        <v>109</v>
      </c>
      <c r="AC174" s="909" t="s">
        <v>4</v>
      </c>
      <c r="AD174" s="14"/>
      <c r="AE174" s="17" t="s">
        <v>33</v>
      </c>
      <c r="AF174" s="17" t="s">
        <v>33</v>
      </c>
      <c r="AG174" s="897" t="s">
        <v>0</v>
      </c>
      <c r="AH174" s="8"/>
      <c r="AI174" s="8"/>
      <c r="AJ174" s="8"/>
    </row>
    <row r="175" spans="1:36" s="9" customFormat="1" ht="48" thickBot="1">
      <c r="A175" s="19"/>
      <c r="B175" s="432" t="s">
        <v>895</v>
      </c>
      <c r="C175" s="433" t="s">
        <v>896</v>
      </c>
      <c r="D175" s="434">
        <v>2024</v>
      </c>
      <c r="E175" s="431">
        <v>2741</v>
      </c>
      <c r="F175" s="431">
        <v>84</v>
      </c>
      <c r="G175" s="429" t="s">
        <v>897</v>
      </c>
      <c r="H175" s="886" t="s">
        <v>898</v>
      </c>
      <c r="I175" s="228" t="s">
        <v>1393</v>
      </c>
      <c r="J175" s="429" t="s">
        <v>3</v>
      </c>
      <c r="K175" s="229" t="s">
        <v>1394</v>
      </c>
      <c r="L175" s="430" t="s">
        <v>278</v>
      </c>
      <c r="M175" s="431">
        <v>2741</v>
      </c>
      <c r="N175" s="15" t="s">
        <v>8</v>
      </c>
      <c r="O175" s="25" t="s">
        <v>1477</v>
      </c>
      <c r="P175" s="902" t="s">
        <v>1528</v>
      </c>
      <c r="Q175" s="870" t="s">
        <v>1525</v>
      </c>
      <c r="R175" s="257" t="s">
        <v>169</v>
      </c>
      <c r="S175" s="16" t="s">
        <v>8</v>
      </c>
      <c r="T175" s="914"/>
      <c r="U175" s="907" t="s">
        <v>37</v>
      </c>
      <c r="V175" s="908" t="s">
        <v>37</v>
      </c>
      <c r="W175" s="908" t="s">
        <v>37</v>
      </c>
      <c r="X175" s="908" t="s">
        <v>37</v>
      </c>
      <c r="Y175" s="908" t="s">
        <v>37</v>
      </c>
      <c r="Z175" s="908" t="s">
        <v>37</v>
      </c>
      <c r="AA175" s="908" t="s">
        <v>4</v>
      </c>
      <c r="AB175" s="908" t="s">
        <v>105</v>
      </c>
      <c r="AC175" s="909" t="s">
        <v>4</v>
      </c>
      <c r="AD175" s="14"/>
      <c r="AE175" s="17" t="s">
        <v>8</v>
      </c>
      <c r="AF175" s="17" t="s">
        <v>0</v>
      </c>
      <c r="AG175" s="17" t="s">
        <v>0</v>
      </c>
      <c r="AH175" s="8"/>
      <c r="AI175" s="8"/>
      <c r="AJ175" s="8"/>
    </row>
    <row r="176" spans="1:36" s="9" customFormat="1" ht="47.25" thickBot="1">
      <c r="A176" s="19"/>
      <c r="B176" s="432" t="s">
        <v>895</v>
      </c>
      <c r="C176" s="433" t="s">
        <v>896</v>
      </c>
      <c r="D176" s="434">
        <v>2024</v>
      </c>
      <c r="E176" s="431">
        <v>459626</v>
      </c>
      <c r="F176" s="431">
        <v>109</v>
      </c>
      <c r="G176" s="429" t="s">
        <v>897</v>
      </c>
      <c r="H176" s="886" t="s">
        <v>898</v>
      </c>
      <c r="I176" s="228" t="s">
        <v>1211</v>
      </c>
      <c r="J176" s="429" t="s">
        <v>928</v>
      </c>
      <c r="K176" s="229" t="s">
        <v>1212</v>
      </c>
      <c r="L176" s="430" t="s">
        <v>278</v>
      </c>
      <c r="M176" s="431">
        <v>459626</v>
      </c>
      <c r="N176" s="15" t="s">
        <v>29</v>
      </c>
      <c r="O176" s="25"/>
      <c r="P176" s="902" t="s">
        <v>1578</v>
      </c>
      <c r="Q176" s="870" t="s">
        <v>1525</v>
      </c>
      <c r="R176" s="257" t="s">
        <v>169</v>
      </c>
      <c r="S176" s="16" t="s">
        <v>6</v>
      </c>
      <c r="T176" s="914"/>
      <c r="U176" s="907" t="s">
        <v>4</v>
      </c>
      <c r="V176" s="908" t="s">
        <v>109</v>
      </c>
      <c r="W176" s="908" t="s">
        <v>109</v>
      </c>
      <c r="X176" s="908" t="s">
        <v>105</v>
      </c>
      <c r="Y176" s="908" t="s">
        <v>109</v>
      </c>
      <c r="Z176" s="908" t="s">
        <v>109</v>
      </c>
      <c r="AA176" s="908" t="s">
        <v>109</v>
      </c>
      <c r="AB176" s="908" t="s">
        <v>105</v>
      </c>
      <c r="AC176" s="909" t="s">
        <v>4</v>
      </c>
      <c r="AD176" s="14"/>
      <c r="AE176" s="17" t="s">
        <v>6</v>
      </c>
      <c r="AF176" s="17" t="s">
        <v>33</v>
      </c>
      <c r="AG176" s="17" t="s">
        <v>33</v>
      </c>
      <c r="AH176" s="8"/>
      <c r="AI176" s="8"/>
      <c r="AJ176" s="8"/>
    </row>
    <row r="177" spans="1:36" s="9" customFormat="1" ht="47.25" thickBot="1">
      <c r="A177" s="19"/>
      <c r="B177" s="432" t="s">
        <v>895</v>
      </c>
      <c r="C177" s="433" t="s">
        <v>896</v>
      </c>
      <c r="D177" s="434">
        <v>2024</v>
      </c>
      <c r="E177" s="431">
        <v>3089</v>
      </c>
      <c r="F177" s="431">
        <v>1207</v>
      </c>
      <c r="G177" s="429" t="s">
        <v>897</v>
      </c>
      <c r="H177" s="886" t="s">
        <v>1367</v>
      </c>
      <c r="I177" s="228" t="s">
        <v>1368</v>
      </c>
      <c r="J177" s="429" t="s">
        <v>3</v>
      </c>
      <c r="K177" s="229" t="s">
        <v>1369</v>
      </c>
      <c r="L177" s="430" t="s">
        <v>278</v>
      </c>
      <c r="M177" s="431">
        <v>3089</v>
      </c>
      <c r="N177" s="15" t="s">
        <v>11</v>
      </c>
      <c r="O177" s="25"/>
      <c r="P177" s="902" t="s">
        <v>1628</v>
      </c>
      <c r="Q177" s="870" t="s">
        <v>33</v>
      </c>
      <c r="R177" s="257" t="s">
        <v>33</v>
      </c>
      <c r="S177" s="16" t="s">
        <v>11</v>
      </c>
      <c r="T177" s="914"/>
      <c r="U177" s="907" t="s">
        <v>4</v>
      </c>
      <c r="V177" s="908" t="s">
        <v>79</v>
      </c>
      <c r="W177" s="908" t="s">
        <v>4</v>
      </c>
      <c r="X177" s="908" t="s">
        <v>4</v>
      </c>
      <c r="Y177" s="908" t="s">
        <v>4</v>
      </c>
      <c r="Z177" s="908" t="s">
        <v>4</v>
      </c>
      <c r="AA177" s="908" t="s">
        <v>4</v>
      </c>
      <c r="AB177" s="908" t="s">
        <v>79</v>
      </c>
      <c r="AC177" s="909" t="s">
        <v>4</v>
      </c>
      <c r="AD177" s="14"/>
      <c r="AE177" s="17" t="s">
        <v>12</v>
      </c>
      <c r="AF177" s="17" t="s">
        <v>8</v>
      </c>
      <c r="AG177" s="17" t="s">
        <v>1</v>
      </c>
      <c r="AH177" s="8"/>
      <c r="AI177" s="8"/>
      <c r="AJ177" s="8"/>
    </row>
    <row r="178" spans="1:36" s="9" customFormat="1" ht="63.75" thickBot="1">
      <c r="A178" s="19"/>
      <c r="B178" s="432" t="s">
        <v>895</v>
      </c>
      <c r="C178" s="433" t="s">
        <v>896</v>
      </c>
      <c r="D178" s="434">
        <v>2024</v>
      </c>
      <c r="E178" s="431">
        <v>4338</v>
      </c>
      <c r="F178" s="431">
        <v>7315</v>
      </c>
      <c r="G178" s="429" t="s">
        <v>897</v>
      </c>
      <c r="H178" s="886" t="s">
        <v>1262</v>
      </c>
      <c r="I178" s="228" t="s">
        <v>1263</v>
      </c>
      <c r="J178" s="429" t="s">
        <v>3</v>
      </c>
      <c r="K178" s="229" t="s">
        <v>1264</v>
      </c>
      <c r="L178" s="430" t="s">
        <v>278</v>
      </c>
      <c r="M178" s="431">
        <v>4338</v>
      </c>
      <c r="N178" s="15" t="s">
        <v>7</v>
      </c>
      <c r="O178" s="25"/>
      <c r="P178" s="902" t="s">
        <v>1629</v>
      </c>
      <c r="Q178" s="870" t="s">
        <v>33</v>
      </c>
      <c r="R178" s="257" t="s">
        <v>33</v>
      </c>
      <c r="S178" s="16" t="s">
        <v>6</v>
      </c>
      <c r="T178" s="914"/>
      <c r="U178" s="907" t="s">
        <v>4</v>
      </c>
      <c r="V178" s="908" t="s">
        <v>4</v>
      </c>
      <c r="W178" s="908" t="s">
        <v>78</v>
      </c>
      <c r="X178" s="908" t="s">
        <v>4</v>
      </c>
      <c r="Y178" s="908" t="s">
        <v>78</v>
      </c>
      <c r="Z178" s="908" t="s">
        <v>4</v>
      </c>
      <c r="AA178" s="908" t="s">
        <v>4</v>
      </c>
      <c r="AB178" s="908" t="s">
        <v>4</v>
      </c>
      <c r="AC178" s="909" t="s">
        <v>4</v>
      </c>
      <c r="AD178" s="14"/>
      <c r="AE178" s="17" t="s">
        <v>0</v>
      </c>
      <c r="AF178" s="17" t="s">
        <v>0</v>
      </c>
      <c r="AG178" s="17" t="s">
        <v>0</v>
      </c>
      <c r="AH178" s="8"/>
      <c r="AI178" s="8"/>
      <c r="AJ178" s="8"/>
    </row>
    <row r="179" spans="1:36" s="9" customFormat="1" ht="48" thickBot="1">
      <c r="A179" s="19"/>
      <c r="B179" s="432" t="s">
        <v>895</v>
      </c>
      <c r="C179" s="433" t="s">
        <v>896</v>
      </c>
      <c r="D179" s="434">
        <v>2024</v>
      </c>
      <c r="E179" s="431">
        <v>2989</v>
      </c>
      <c r="F179" s="431">
        <v>420</v>
      </c>
      <c r="G179" s="429" t="s">
        <v>897</v>
      </c>
      <c r="H179" s="886" t="s">
        <v>905</v>
      </c>
      <c r="I179" s="228" t="s">
        <v>993</v>
      </c>
      <c r="J179" s="429" t="s">
        <v>3</v>
      </c>
      <c r="K179" s="229" t="s">
        <v>994</v>
      </c>
      <c r="L179" s="430" t="s">
        <v>278</v>
      </c>
      <c r="M179" s="431">
        <v>2989</v>
      </c>
      <c r="N179" s="15" t="s">
        <v>9</v>
      </c>
      <c r="O179" s="25" t="s">
        <v>1469</v>
      </c>
      <c r="P179" s="902" t="s">
        <v>1630</v>
      </c>
      <c r="Q179" s="870" t="s">
        <v>168</v>
      </c>
      <c r="R179" s="257" t="s">
        <v>168</v>
      </c>
      <c r="S179" s="16" t="s">
        <v>9</v>
      </c>
      <c r="T179" s="914"/>
      <c r="U179" s="907" t="s">
        <v>2</v>
      </c>
      <c r="V179" s="908" t="s">
        <v>2</v>
      </c>
      <c r="W179" s="908" t="s">
        <v>2</v>
      </c>
      <c r="X179" s="908" t="s">
        <v>2</v>
      </c>
      <c r="Y179" s="908" t="s">
        <v>2</v>
      </c>
      <c r="Z179" s="908" t="s">
        <v>2</v>
      </c>
      <c r="AA179" s="908" t="s">
        <v>37</v>
      </c>
      <c r="AB179" s="908" t="s">
        <v>37</v>
      </c>
      <c r="AC179" s="909" t="s">
        <v>4</v>
      </c>
      <c r="AD179" s="14"/>
      <c r="AE179" s="17" t="s">
        <v>0</v>
      </c>
      <c r="AF179" s="17" t="s">
        <v>0</v>
      </c>
      <c r="AG179" s="17" t="s">
        <v>0</v>
      </c>
      <c r="AH179" s="8"/>
      <c r="AI179" s="8"/>
      <c r="AJ179" s="8"/>
    </row>
    <row r="180" spans="1:36" s="9" customFormat="1" ht="50.25" thickBot="1">
      <c r="A180" s="19"/>
      <c r="B180" s="432" t="s">
        <v>895</v>
      </c>
      <c r="C180" s="433" t="s">
        <v>896</v>
      </c>
      <c r="D180" s="434">
        <v>2024</v>
      </c>
      <c r="E180" s="431">
        <v>2975</v>
      </c>
      <c r="F180" s="431">
        <v>514</v>
      </c>
      <c r="G180" s="429" t="s">
        <v>897</v>
      </c>
      <c r="H180" s="886" t="s">
        <v>905</v>
      </c>
      <c r="I180" s="228" t="s">
        <v>983</v>
      </c>
      <c r="J180" s="429" t="s">
        <v>3</v>
      </c>
      <c r="K180" s="229" t="s">
        <v>984</v>
      </c>
      <c r="L180" s="430" t="s">
        <v>278</v>
      </c>
      <c r="M180" s="431">
        <v>2975</v>
      </c>
      <c r="N180" s="15" t="s">
        <v>27</v>
      </c>
      <c r="O180" s="25"/>
      <c r="P180" s="902" t="s">
        <v>1486</v>
      </c>
      <c r="Q180" s="870" t="s">
        <v>5</v>
      </c>
      <c r="R180" s="257" t="s">
        <v>5</v>
      </c>
      <c r="S180" s="16" t="s">
        <v>27</v>
      </c>
      <c r="T180" s="914"/>
      <c r="U180" s="907" t="s">
        <v>150</v>
      </c>
      <c r="V180" s="908" t="s">
        <v>79</v>
      </c>
      <c r="W180" s="908" t="s">
        <v>79</v>
      </c>
      <c r="X180" s="908" t="s">
        <v>4</v>
      </c>
      <c r="Y180" s="908" t="s">
        <v>79</v>
      </c>
      <c r="Z180" s="908" t="s">
        <v>5</v>
      </c>
      <c r="AA180" s="908" t="s">
        <v>4</v>
      </c>
      <c r="AB180" s="908" t="s">
        <v>78</v>
      </c>
      <c r="AC180" s="909" t="s">
        <v>4</v>
      </c>
      <c r="AD180" s="14"/>
      <c r="AE180" s="17" t="s">
        <v>0</v>
      </c>
      <c r="AF180" s="17" t="s">
        <v>1</v>
      </c>
      <c r="AG180" s="17" t="s">
        <v>1</v>
      </c>
      <c r="AH180" s="8"/>
      <c r="AI180" s="8"/>
      <c r="AJ180" s="8"/>
    </row>
    <row r="181" spans="1:36" s="9" customFormat="1" ht="47.25" thickBot="1">
      <c r="A181" s="19"/>
      <c r="B181" s="432" t="s">
        <v>895</v>
      </c>
      <c r="C181" s="433" t="s">
        <v>896</v>
      </c>
      <c r="D181" s="434">
        <v>2024</v>
      </c>
      <c r="E181" s="431">
        <v>3448</v>
      </c>
      <c r="F181" s="431">
        <v>4341</v>
      </c>
      <c r="G181" s="429" t="s">
        <v>897</v>
      </c>
      <c r="H181" s="886" t="s">
        <v>1220</v>
      </c>
      <c r="I181" s="228" t="s">
        <v>1221</v>
      </c>
      <c r="J181" s="429" t="s">
        <v>931</v>
      </c>
      <c r="K181" s="229" t="s">
        <v>1222</v>
      </c>
      <c r="L181" s="430" t="s">
        <v>278</v>
      </c>
      <c r="M181" s="431">
        <v>3448</v>
      </c>
      <c r="N181" s="15" t="s">
        <v>29</v>
      </c>
      <c r="O181" s="25"/>
      <c r="P181" s="902" t="s">
        <v>1510</v>
      </c>
      <c r="Q181" s="870" t="s">
        <v>5</v>
      </c>
      <c r="R181" s="257" t="s">
        <v>5</v>
      </c>
      <c r="S181" s="16" t="s">
        <v>6</v>
      </c>
      <c r="T181" s="914"/>
      <c r="U181" s="907" t="s">
        <v>4</v>
      </c>
      <c r="V181" s="908" t="s">
        <v>105</v>
      </c>
      <c r="W181" s="908" t="s">
        <v>4</v>
      </c>
      <c r="X181" s="908" t="s">
        <v>4</v>
      </c>
      <c r="Y181" s="908" t="s">
        <v>4</v>
      </c>
      <c r="Z181" s="908" t="s">
        <v>105</v>
      </c>
      <c r="AA181" s="908" t="s">
        <v>4</v>
      </c>
      <c r="AB181" s="908" t="s">
        <v>4</v>
      </c>
      <c r="AC181" s="909" t="s">
        <v>4</v>
      </c>
      <c r="AD181" s="14"/>
      <c r="AE181" s="17" t="s">
        <v>6</v>
      </c>
      <c r="AF181" s="17" t="s">
        <v>33</v>
      </c>
      <c r="AG181" s="17" t="s">
        <v>0</v>
      </c>
      <c r="AH181" s="8"/>
      <c r="AI181" s="8"/>
      <c r="AJ181" s="8"/>
    </row>
    <row r="182" spans="1:36" s="9" customFormat="1" ht="48" thickBot="1">
      <c r="A182" s="19"/>
      <c r="B182" s="432" t="s">
        <v>895</v>
      </c>
      <c r="C182" s="433" t="s">
        <v>896</v>
      </c>
      <c r="D182" s="434">
        <v>2024</v>
      </c>
      <c r="E182" s="431">
        <v>3136</v>
      </c>
      <c r="F182" s="431">
        <v>2025</v>
      </c>
      <c r="G182" s="429" t="s">
        <v>897</v>
      </c>
      <c r="H182" s="886" t="s">
        <v>1005</v>
      </c>
      <c r="I182" s="228" t="s">
        <v>1420</v>
      </c>
      <c r="J182" s="429" t="s">
        <v>1421</v>
      </c>
      <c r="K182" s="229" t="s">
        <v>1422</v>
      </c>
      <c r="L182" s="430" t="s">
        <v>278</v>
      </c>
      <c r="M182" s="431">
        <v>3136</v>
      </c>
      <c r="N182" s="15" t="s">
        <v>8</v>
      </c>
      <c r="O182" s="25" t="s">
        <v>129</v>
      </c>
      <c r="P182" s="902" t="s">
        <v>1500</v>
      </c>
      <c r="Q182" s="870" t="s">
        <v>168</v>
      </c>
      <c r="R182" s="257" t="s">
        <v>168</v>
      </c>
      <c r="S182" s="16" t="s">
        <v>8</v>
      </c>
      <c r="T182" s="914"/>
      <c r="U182" s="907" t="s">
        <v>2</v>
      </c>
      <c r="V182" s="908" t="s">
        <v>2</v>
      </c>
      <c r="W182" s="908" t="s">
        <v>2</v>
      </c>
      <c r="X182" s="908" t="s">
        <v>2</v>
      </c>
      <c r="Y182" s="908" t="s">
        <v>2</v>
      </c>
      <c r="Z182" s="908" t="s">
        <v>2</v>
      </c>
      <c r="AA182" s="908" t="s">
        <v>37</v>
      </c>
      <c r="AB182" s="908" t="s">
        <v>2</v>
      </c>
      <c r="AC182" s="909" t="s">
        <v>4</v>
      </c>
      <c r="AD182" s="14"/>
      <c r="AE182" s="17" t="s">
        <v>0</v>
      </c>
      <c r="AF182" s="17" t="s">
        <v>0</v>
      </c>
      <c r="AG182" s="17" t="s">
        <v>0</v>
      </c>
      <c r="AH182" s="8"/>
      <c r="AI182" s="8"/>
      <c r="AJ182" s="8"/>
    </row>
    <row r="183" spans="1:36" s="9" customFormat="1" ht="47.25" thickBot="1">
      <c r="A183" s="19"/>
      <c r="B183" s="432" t="s">
        <v>895</v>
      </c>
      <c r="C183" s="433" t="s">
        <v>896</v>
      </c>
      <c r="D183" s="434">
        <v>2024</v>
      </c>
      <c r="E183" s="431">
        <v>3489</v>
      </c>
      <c r="F183" s="431">
        <v>3122</v>
      </c>
      <c r="G183" s="429" t="s">
        <v>897</v>
      </c>
      <c r="H183" s="886" t="s">
        <v>946</v>
      </c>
      <c r="I183" s="228" t="s">
        <v>947</v>
      </c>
      <c r="J183" s="429" t="s">
        <v>3</v>
      </c>
      <c r="K183" s="229" t="s">
        <v>948</v>
      </c>
      <c r="L183" s="430" t="s">
        <v>278</v>
      </c>
      <c r="M183" s="431">
        <v>3489</v>
      </c>
      <c r="N183" s="15" t="s">
        <v>12</v>
      </c>
      <c r="O183" s="25" t="s">
        <v>634</v>
      </c>
      <c r="P183" s="902" t="s">
        <v>1504</v>
      </c>
      <c r="Q183" s="870" t="s">
        <v>169</v>
      </c>
      <c r="R183" s="257" t="s">
        <v>169</v>
      </c>
      <c r="S183" s="16" t="s">
        <v>12</v>
      </c>
      <c r="T183" s="914"/>
      <c r="U183" s="907" t="s">
        <v>4</v>
      </c>
      <c r="V183" s="908" t="s">
        <v>78</v>
      </c>
      <c r="W183" s="908" t="s">
        <v>78</v>
      </c>
      <c r="X183" s="908" t="s">
        <v>79</v>
      </c>
      <c r="Y183" s="908" t="s">
        <v>78</v>
      </c>
      <c r="Z183" s="908" t="s">
        <v>78</v>
      </c>
      <c r="AA183" s="908" t="s">
        <v>78</v>
      </c>
      <c r="AB183" s="908" t="s">
        <v>37</v>
      </c>
      <c r="AC183" s="909" t="s">
        <v>4</v>
      </c>
      <c r="AD183" s="14"/>
      <c r="AE183" s="17" t="s">
        <v>0</v>
      </c>
      <c r="AF183" s="17" t="s">
        <v>0</v>
      </c>
      <c r="AG183" s="17" t="s">
        <v>0</v>
      </c>
      <c r="AH183" s="8"/>
      <c r="AI183" s="8"/>
      <c r="AJ183" s="8"/>
    </row>
    <row r="184" spans="1:36" s="9" customFormat="1" ht="47.25" thickBot="1">
      <c r="A184" s="19"/>
      <c r="B184" s="432" t="s">
        <v>895</v>
      </c>
      <c r="C184" s="433" t="s">
        <v>896</v>
      </c>
      <c r="D184" s="434">
        <v>2024</v>
      </c>
      <c r="E184" s="431">
        <v>4184</v>
      </c>
      <c r="F184" s="431">
        <v>7869</v>
      </c>
      <c r="G184" s="429" t="s">
        <v>897</v>
      </c>
      <c r="H184" s="886" t="s">
        <v>1049</v>
      </c>
      <c r="I184" s="228" t="s">
        <v>1381</v>
      </c>
      <c r="J184" s="429" t="s">
        <v>1051</v>
      </c>
      <c r="K184" s="229" t="s">
        <v>1382</v>
      </c>
      <c r="L184" s="430" t="s">
        <v>278</v>
      </c>
      <c r="M184" s="431">
        <v>4184</v>
      </c>
      <c r="N184" s="15" t="s">
        <v>11</v>
      </c>
      <c r="O184" s="25"/>
      <c r="P184" s="902" t="s">
        <v>1561</v>
      </c>
      <c r="Q184" s="870" t="s">
        <v>33</v>
      </c>
      <c r="R184" s="257" t="s">
        <v>33</v>
      </c>
      <c r="S184" s="16" t="s">
        <v>11</v>
      </c>
      <c r="T184" s="914"/>
      <c r="U184" s="907" t="s">
        <v>79</v>
      </c>
      <c r="V184" s="908" t="s">
        <v>79</v>
      </c>
      <c r="W184" s="908" t="s">
        <v>79</v>
      </c>
      <c r="X184" s="908" t="s">
        <v>79</v>
      </c>
      <c r="Y184" s="908" t="s">
        <v>4</v>
      </c>
      <c r="Z184" s="908" t="s">
        <v>4</v>
      </c>
      <c r="AA184" s="908" t="s">
        <v>4</v>
      </c>
      <c r="AB184" s="908" t="s">
        <v>4</v>
      </c>
      <c r="AC184" s="909" t="s">
        <v>4</v>
      </c>
      <c r="AD184" s="14"/>
      <c r="AE184" s="17" t="s">
        <v>33</v>
      </c>
      <c r="AF184" s="897" t="s">
        <v>8</v>
      </c>
      <c r="AG184" s="897" t="s">
        <v>8</v>
      </c>
      <c r="AH184" s="8"/>
      <c r="AI184" s="8"/>
      <c r="AJ184" s="8"/>
    </row>
    <row r="185" spans="1:36" s="9" customFormat="1" ht="47.25" thickBot="1">
      <c r="A185" s="19"/>
      <c r="B185" s="432" t="s">
        <v>895</v>
      </c>
      <c r="C185" s="433" t="s">
        <v>896</v>
      </c>
      <c r="D185" s="434">
        <v>2024</v>
      </c>
      <c r="E185" s="431">
        <v>4187</v>
      </c>
      <c r="F185" s="431">
        <v>7870</v>
      </c>
      <c r="G185" s="429" t="s">
        <v>897</v>
      </c>
      <c r="H185" s="886" t="s">
        <v>1049</v>
      </c>
      <c r="I185" s="228" t="s">
        <v>1339</v>
      </c>
      <c r="J185" s="429" t="s">
        <v>3</v>
      </c>
      <c r="K185" s="229" t="s">
        <v>1340</v>
      </c>
      <c r="L185" s="430" t="s">
        <v>278</v>
      </c>
      <c r="M185" s="431">
        <v>4187</v>
      </c>
      <c r="N185" s="15" t="s">
        <v>1</v>
      </c>
      <c r="O185" s="25" t="s">
        <v>1472</v>
      </c>
      <c r="P185" s="902" t="s">
        <v>1562</v>
      </c>
      <c r="Q185" s="870" t="s">
        <v>181</v>
      </c>
      <c r="R185" s="257" t="s">
        <v>181</v>
      </c>
      <c r="S185" s="16" t="s">
        <v>1</v>
      </c>
      <c r="T185" s="914"/>
      <c r="U185" s="907" t="s">
        <v>2</v>
      </c>
      <c r="V185" s="908" t="s">
        <v>2</v>
      </c>
      <c r="W185" s="908" t="s">
        <v>2</v>
      </c>
      <c r="X185" s="908" t="s">
        <v>4</v>
      </c>
      <c r="Y185" s="908" t="s">
        <v>2</v>
      </c>
      <c r="Z185" s="908" t="s">
        <v>2</v>
      </c>
      <c r="AA185" s="908" t="s">
        <v>4</v>
      </c>
      <c r="AB185" s="908" t="s">
        <v>37</v>
      </c>
      <c r="AC185" s="909" t="s">
        <v>4</v>
      </c>
      <c r="AD185" s="14"/>
      <c r="AE185" s="17" t="s">
        <v>0</v>
      </c>
      <c r="AF185" s="17" t="s">
        <v>0</v>
      </c>
      <c r="AG185" s="17" t="s">
        <v>0</v>
      </c>
      <c r="AH185" s="8"/>
      <c r="AI185" s="8"/>
      <c r="AJ185" s="8"/>
    </row>
    <row r="186" spans="1:36" s="9" customFormat="1" ht="48" thickBot="1">
      <c r="A186" s="19"/>
      <c r="B186" s="432" t="s">
        <v>895</v>
      </c>
      <c r="C186" s="433" t="s">
        <v>896</v>
      </c>
      <c r="D186" s="434">
        <v>2024</v>
      </c>
      <c r="E186" s="431">
        <v>3601</v>
      </c>
      <c r="F186" s="431">
        <v>3982</v>
      </c>
      <c r="G186" s="429" t="s">
        <v>897</v>
      </c>
      <c r="H186" s="886" t="s">
        <v>1031</v>
      </c>
      <c r="I186" s="228" t="s">
        <v>1032</v>
      </c>
      <c r="J186" s="429" t="s">
        <v>1033</v>
      </c>
      <c r="K186" s="229" t="s">
        <v>1034</v>
      </c>
      <c r="L186" s="430" t="s">
        <v>278</v>
      </c>
      <c r="M186" s="431">
        <v>3601</v>
      </c>
      <c r="N186" s="15" t="s">
        <v>9</v>
      </c>
      <c r="O186" s="25" t="s">
        <v>1469</v>
      </c>
      <c r="P186" s="902" t="s">
        <v>1631</v>
      </c>
      <c r="Q186" s="870" t="s">
        <v>168</v>
      </c>
      <c r="R186" s="257" t="s">
        <v>168</v>
      </c>
      <c r="S186" s="16" t="s">
        <v>9</v>
      </c>
      <c r="T186" s="914"/>
      <c r="U186" s="907" t="s">
        <v>2</v>
      </c>
      <c r="V186" s="908" t="s">
        <v>4</v>
      </c>
      <c r="W186" s="908" t="s">
        <v>36</v>
      </c>
      <c r="X186" s="908" t="s">
        <v>2</v>
      </c>
      <c r="Y186" s="908" t="s">
        <v>36</v>
      </c>
      <c r="Z186" s="908" t="s">
        <v>36</v>
      </c>
      <c r="AA186" s="908" t="s">
        <v>36</v>
      </c>
      <c r="AB186" s="908" t="s">
        <v>36</v>
      </c>
      <c r="AC186" s="909" t="s">
        <v>78</v>
      </c>
      <c r="AD186" s="14"/>
      <c r="AE186" s="17" t="s">
        <v>9</v>
      </c>
      <c r="AF186" s="17" t="s">
        <v>0</v>
      </c>
      <c r="AG186" s="17" t="s">
        <v>0</v>
      </c>
      <c r="AH186" s="8"/>
      <c r="AI186" s="8"/>
      <c r="AJ186" s="8"/>
    </row>
    <row r="187" spans="1:36" s="9" customFormat="1" ht="47.25" thickBot="1">
      <c r="A187" s="19"/>
      <c r="B187" s="432" t="s">
        <v>895</v>
      </c>
      <c r="C187" s="433" t="s">
        <v>896</v>
      </c>
      <c r="D187" s="434">
        <v>2024</v>
      </c>
      <c r="E187" s="431">
        <v>3611</v>
      </c>
      <c r="F187" s="431">
        <v>3912</v>
      </c>
      <c r="G187" s="429" t="s">
        <v>897</v>
      </c>
      <c r="H187" s="886" t="s">
        <v>1031</v>
      </c>
      <c r="I187" s="228" t="s">
        <v>1113</v>
      </c>
      <c r="J187" s="429" t="s">
        <v>3</v>
      </c>
      <c r="K187" s="229" t="s">
        <v>1114</v>
      </c>
      <c r="L187" s="430" t="s">
        <v>278</v>
      </c>
      <c r="M187" s="431">
        <v>3611</v>
      </c>
      <c r="N187" s="15" t="s">
        <v>0</v>
      </c>
      <c r="O187" s="25"/>
      <c r="P187" s="902"/>
      <c r="Q187" s="870" t="s">
        <v>169</v>
      </c>
      <c r="R187" s="257" t="s">
        <v>169</v>
      </c>
      <c r="S187" s="16" t="s">
        <v>0</v>
      </c>
      <c r="T187" s="914"/>
      <c r="U187" s="907" t="s">
        <v>2</v>
      </c>
      <c r="V187" s="908" t="s">
        <v>2</v>
      </c>
      <c r="W187" s="908" t="s">
        <v>2</v>
      </c>
      <c r="X187" s="908" t="s">
        <v>2</v>
      </c>
      <c r="Y187" s="908" t="s">
        <v>2</v>
      </c>
      <c r="Z187" s="908" t="s">
        <v>2</v>
      </c>
      <c r="AA187" s="908" t="s">
        <v>2</v>
      </c>
      <c r="AB187" s="908" t="s">
        <v>2</v>
      </c>
      <c r="AC187" s="909" t="s">
        <v>2</v>
      </c>
      <c r="AD187" s="14"/>
      <c r="AE187" s="17" t="s">
        <v>0</v>
      </c>
      <c r="AF187" s="17" t="s">
        <v>0</v>
      </c>
      <c r="AG187" s="17" t="s">
        <v>0</v>
      </c>
      <c r="AH187" s="8"/>
      <c r="AI187" s="8"/>
      <c r="AJ187" s="8"/>
    </row>
    <row r="188" spans="1:36" s="9" customFormat="1" ht="47.25" thickBot="1">
      <c r="A188" s="19"/>
      <c r="B188" s="432" t="s">
        <v>895</v>
      </c>
      <c r="C188" s="433" t="s">
        <v>896</v>
      </c>
      <c r="D188" s="434">
        <v>2024</v>
      </c>
      <c r="E188" s="431">
        <v>3630</v>
      </c>
      <c r="F188" s="431">
        <v>3882</v>
      </c>
      <c r="G188" s="429" t="s">
        <v>897</v>
      </c>
      <c r="H188" s="886" t="s">
        <v>1031</v>
      </c>
      <c r="I188" s="228" t="s">
        <v>1430</v>
      </c>
      <c r="J188" s="429" t="s">
        <v>3</v>
      </c>
      <c r="K188" s="229" t="s">
        <v>1431</v>
      </c>
      <c r="L188" s="430" t="s">
        <v>278</v>
      </c>
      <c r="M188" s="431">
        <v>3630</v>
      </c>
      <c r="N188" s="15" t="s">
        <v>8</v>
      </c>
      <c r="O188" s="25" t="s">
        <v>1468</v>
      </c>
      <c r="P188" s="902" t="s">
        <v>1632</v>
      </c>
      <c r="Q188" s="870" t="s">
        <v>168</v>
      </c>
      <c r="R188" s="257" t="s">
        <v>168</v>
      </c>
      <c r="S188" s="16" t="s">
        <v>8</v>
      </c>
      <c r="T188" s="914"/>
      <c r="U188" s="907" t="s">
        <v>2</v>
      </c>
      <c r="V188" s="908" t="s">
        <v>2</v>
      </c>
      <c r="W188" s="908" t="s">
        <v>2</v>
      </c>
      <c r="X188" s="908" t="s">
        <v>2</v>
      </c>
      <c r="Y188" s="908" t="s">
        <v>2</v>
      </c>
      <c r="Z188" s="908" t="s">
        <v>2</v>
      </c>
      <c r="AA188" s="908" t="s">
        <v>2</v>
      </c>
      <c r="AB188" s="908" t="s">
        <v>2</v>
      </c>
      <c r="AC188" s="909" t="s">
        <v>2</v>
      </c>
      <c r="AD188" s="14"/>
      <c r="AE188" s="17" t="s">
        <v>8</v>
      </c>
      <c r="AF188" s="17" t="s">
        <v>33</v>
      </c>
      <c r="AG188" s="17" t="s">
        <v>33</v>
      </c>
      <c r="AH188" s="8"/>
      <c r="AI188" s="8"/>
      <c r="AJ188" s="8"/>
    </row>
    <row r="189" spans="1:36" s="9" customFormat="1" ht="47.25" thickBot="1">
      <c r="A189" s="19"/>
      <c r="B189" s="432" t="s">
        <v>895</v>
      </c>
      <c r="C189" s="433" t="s">
        <v>896</v>
      </c>
      <c r="D189" s="434">
        <v>2024</v>
      </c>
      <c r="E189" s="431">
        <v>3619</v>
      </c>
      <c r="F189" s="431">
        <v>3860</v>
      </c>
      <c r="G189" s="429" t="s">
        <v>897</v>
      </c>
      <c r="H189" s="886" t="s">
        <v>1031</v>
      </c>
      <c r="I189" s="228" t="s">
        <v>1111</v>
      </c>
      <c r="J189" s="429" t="s">
        <v>3</v>
      </c>
      <c r="K189" s="229" t="s">
        <v>1112</v>
      </c>
      <c r="L189" s="430" t="s">
        <v>278</v>
      </c>
      <c r="M189" s="431">
        <v>3619</v>
      </c>
      <c r="N189" s="15" t="s">
        <v>0</v>
      </c>
      <c r="O189" s="25"/>
      <c r="P189" s="902"/>
      <c r="Q189" s="870" t="s">
        <v>181</v>
      </c>
      <c r="R189" s="257" t="s">
        <v>181</v>
      </c>
      <c r="S189" s="16" t="s">
        <v>0</v>
      </c>
      <c r="T189" s="914"/>
      <c r="U189" s="907" t="s">
        <v>2</v>
      </c>
      <c r="V189" s="908" t="s">
        <v>2</v>
      </c>
      <c r="W189" s="908" t="s">
        <v>2</v>
      </c>
      <c r="X189" s="908" t="s">
        <v>2</v>
      </c>
      <c r="Y189" s="908" t="s">
        <v>2</v>
      </c>
      <c r="Z189" s="908" t="s">
        <v>2</v>
      </c>
      <c r="AA189" s="908" t="s">
        <v>2</v>
      </c>
      <c r="AB189" s="908" t="s">
        <v>2</v>
      </c>
      <c r="AC189" s="909" t="s">
        <v>2</v>
      </c>
      <c r="AD189" s="14"/>
      <c r="AE189" s="17" t="s">
        <v>0</v>
      </c>
      <c r="AF189" s="17" t="s">
        <v>33</v>
      </c>
      <c r="AG189" s="17" t="s">
        <v>33</v>
      </c>
      <c r="AH189" s="8"/>
      <c r="AI189" s="8"/>
      <c r="AJ189" s="8"/>
    </row>
    <row r="190" spans="1:36" s="9" customFormat="1" ht="47.25" thickBot="1">
      <c r="A190" s="19"/>
      <c r="B190" s="432" t="s">
        <v>895</v>
      </c>
      <c r="C190" s="433" t="s">
        <v>896</v>
      </c>
      <c r="D190" s="434">
        <v>2024</v>
      </c>
      <c r="E190" s="431">
        <v>3608</v>
      </c>
      <c r="F190" s="431">
        <v>3954</v>
      </c>
      <c r="G190" s="429" t="s">
        <v>897</v>
      </c>
      <c r="H190" s="886" t="s">
        <v>1031</v>
      </c>
      <c r="I190" s="228" t="s">
        <v>1109</v>
      </c>
      <c r="J190" s="429" t="s">
        <v>3</v>
      </c>
      <c r="K190" s="229" t="s">
        <v>1110</v>
      </c>
      <c r="L190" s="430" t="s">
        <v>278</v>
      </c>
      <c r="M190" s="431">
        <v>3608</v>
      </c>
      <c r="N190" s="15" t="s">
        <v>0</v>
      </c>
      <c r="O190" s="25"/>
      <c r="P190" s="902"/>
      <c r="Q190" s="870" t="s">
        <v>181</v>
      </c>
      <c r="R190" s="257" t="s">
        <v>181</v>
      </c>
      <c r="S190" s="16" t="s">
        <v>0</v>
      </c>
      <c r="T190" s="914"/>
      <c r="U190" s="907" t="s">
        <v>2</v>
      </c>
      <c r="V190" s="908" t="s">
        <v>2</v>
      </c>
      <c r="W190" s="908" t="s">
        <v>2</v>
      </c>
      <c r="X190" s="908" t="s">
        <v>2</v>
      </c>
      <c r="Y190" s="908" t="s">
        <v>2</v>
      </c>
      <c r="Z190" s="908" t="s">
        <v>2</v>
      </c>
      <c r="AA190" s="908" t="s">
        <v>2</v>
      </c>
      <c r="AB190" s="908" t="s">
        <v>2</v>
      </c>
      <c r="AC190" s="909" t="s">
        <v>2</v>
      </c>
      <c r="AD190" s="14"/>
      <c r="AE190" s="17" t="s">
        <v>0</v>
      </c>
      <c r="AF190" s="17" t="s">
        <v>0</v>
      </c>
      <c r="AG190" s="17" t="s">
        <v>0</v>
      </c>
      <c r="AH190" s="8"/>
      <c r="AI190" s="8"/>
      <c r="AJ190" s="8"/>
    </row>
    <row r="191" spans="1:36" s="9" customFormat="1" ht="47.25" thickBot="1">
      <c r="A191" s="19"/>
      <c r="B191" s="432" t="s">
        <v>895</v>
      </c>
      <c r="C191" s="433" t="s">
        <v>896</v>
      </c>
      <c r="D191" s="434">
        <v>2024</v>
      </c>
      <c r="E191" s="431">
        <v>3603</v>
      </c>
      <c r="F191" s="431">
        <v>3977</v>
      </c>
      <c r="G191" s="429" t="s">
        <v>897</v>
      </c>
      <c r="H191" s="886" t="s">
        <v>1031</v>
      </c>
      <c r="I191" s="228" t="s">
        <v>1107</v>
      </c>
      <c r="J191" s="429" t="s">
        <v>10</v>
      </c>
      <c r="K191" s="229" t="s">
        <v>1108</v>
      </c>
      <c r="L191" s="430" t="s">
        <v>278</v>
      </c>
      <c r="M191" s="431">
        <v>3603</v>
      </c>
      <c r="N191" s="15" t="s">
        <v>0</v>
      </c>
      <c r="O191" s="25"/>
      <c r="P191" s="902"/>
      <c r="Q191" s="870" t="s">
        <v>181</v>
      </c>
      <c r="R191" s="257" t="s">
        <v>181</v>
      </c>
      <c r="S191" s="16" t="s">
        <v>0</v>
      </c>
      <c r="T191" s="914"/>
      <c r="U191" s="907" t="s">
        <v>2</v>
      </c>
      <c r="V191" s="908" t="s">
        <v>2</v>
      </c>
      <c r="W191" s="908" t="s">
        <v>2</v>
      </c>
      <c r="X191" s="908" t="s">
        <v>2</v>
      </c>
      <c r="Y191" s="908" t="s">
        <v>2</v>
      </c>
      <c r="Z191" s="908" t="s">
        <v>2</v>
      </c>
      <c r="AA191" s="908" t="s">
        <v>2</v>
      </c>
      <c r="AB191" s="908" t="s">
        <v>2</v>
      </c>
      <c r="AC191" s="909" t="s">
        <v>2</v>
      </c>
      <c r="AD191" s="14"/>
      <c r="AE191" s="17" t="s">
        <v>0</v>
      </c>
      <c r="AF191" s="17" t="s">
        <v>0</v>
      </c>
      <c r="AG191" s="17" t="s">
        <v>0</v>
      </c>
      <c r="AH191" s="8"/>
      <c r="AI191" s="8"/>
      <c r="AJ191" s="8"/>
    </row>
    <row r="192" spans="1:36" s="9" customFormat="1" ht="47.25" thickBot="1">
      <c r="A192" s="19"/>
      <c r="B192" s="432" t="s">
        <v>895</v>
      </c>
      <c r="C192" s="433" t="s">
        <v>896</v>
      </c>
      <c r="D192" s="434">
        <v>2024</v>
      </c>
      <c r="E192" s="431">
        <v>4474</v>
      </c>
      <c r="F192" s="431">
        <v>7037</v>
      </c>
      <c r="G192" s="429" t="s">
        <v>897</v>
      </c>
      <c r="H192" s="886" t="s">
        <v>1035</v>
      </c>
      <c r="I192" s="228" t="s">
        <v>1118</v>
      </c>
      <c r="J192" s="429" t="s">
        <v>3</v>
      </c>
      <c r="K192" s="229" t="s">
        <v>1119</v>
      </c>
      <c r="L192" s="430" t="s">
        <v>278</v>
      </c>
      <c r="M192" s="431">
        <v>4474</v>
      </c>
      <c r="N192" s="15" t="s">
        <v>0</v>
      </c>
      <c r="O192" s="25"/>
      <c r="P192" s="902"/>
      <c r="Q192" s="870" t="s">
        <v>169</v>
      </c>
      <c r="R192" s="257" t="s">
        <v>169</v>
      </c>
      <c r="S192" s="16" t="s">
        <v>0</v>
      </c>
      <c r="T192" s="914"/>
      <c r="U192" s="907" t="s">
        <v>2</v>
      </c>
      <c r="V192" s="908" t="s">
        <v>2</v>
      </c>
      <c r="W192" s="908" t="s">
        <v>2</v>
      </c>
      <c r="X192" s="908" t="s">
        <v>2</v>
      </c>
      <c r="Y192" s="908" t="s">
        <v>2</v>
      </c>
      <c r="Z192" s="908" t="s">
        <v>2</v>
      </c>
      <c r="AA192" s="908" t="s">
        <v>2</v>
      </c>
      <c r="AB192" s="908" t="s">
        <v>2</v>
      </c>
      <c r="AC192" s="909" t="s">
        <v>2</v>
      </c>
      <c r="AD192" s="14"/>
      <c r="AE192" s="17" t="s">
        <v>0</v>
      </c>
      <c r="AF192" s="17" t="s">
        <v>0</v>
      </c>
      <c r="AG192" s="17" t="s">
        <v>0</v>
      </c>
      <c r="AH192" s="8"/>
      <c r="AI192" s="8"/>
      <c r="AJ192" s="8"/>
    </row>
    <row r="193" spans="1:36" s="9" customFormat="1" ht="47.25" thickBot="1">
      <c r="A193" s="19"/>
      <c r="B193" s="432" t="s">
        <v>895</v>
      </c>
      <c r="C193" s="433" t="s">
        <v>896</v>
      </c>
      <c r="D193" s="434">
        <v>2024</v>
      </c>
      <c r="E193" s="431">
        <v>3811</v>
      </c>
      <c r="F193" s="431">
        <v>6956</v>
      </c>
      <c r="G193" s="429" t="s">
        <v>897</v>
      </c>
      <c r="H193" s="886" t="s">
        <v>952</v>
      </c>
      <c r="I193" s="228" t="s">
        <v>1379</v>
      </c>
      <c r="J193" s="429" t="s">
        <v>1033</v>
      </c>
      <c r="K193" s="911" t="s">
        <v>1380</v>
      </c>
      <c r="L193" s="430" t="s">
        <v>278</v>
      </c>
      <c r="M193" s="431">
        <v>3811</v>
      </c>
      <c r="N193" s="15" t="s">
        <v>11</v>
      </c>
      <c r="O193" s="25"/>
      <c r="P193" s="902" t="s">
        <v>1633</v>
      </c>
      <c r="Q193" s="870" t="s">
        <v>33</v>
      </c>
      <c r="R193" s="257" t="s">
        <v>33</v>
      </c>
      <c r="S193" s="16" t="s">
        <v>11</v>
      </c>
      <c r="T193" s="914"/>
      <c r="U193" s="907" t="s">
        <v>4</v>
      </c>
      <c r="V193" s="908" t="s">
        <v>79</v>
      </c>
      <c r="W193" s="908" t="s">
        <v>79</v>
      </c>
      <c r="X193" s="908" t="s">
        <v>4</v>
      </c>
      <c r="Y193" s="908" t="s">
        <v>79</v>
      </c>
      <c r="Z193" s="908" t="s">
        <v>79</v>
      </c>
      <c r="AA193" s="908" t="s">
        <v>4</v>
      </c>
      <c r="AB193" s="908" t="s">
        <v>79</v>
      </c>
      <c r="AC193" s="909" t="s">
        <v>4</v>
      </c>
      <c r="AD193" s="14"/>
      <c r="AE193" s="17" t="s">
        <v>12</v>
      </c>
      <c r="AF193" s="17" t="s">
        <v>0</v>
      </c>
      <c r="AG193" s="17" t="s">
        <v>0</v>
      </c>
      <c r="AH193" s="8"/>
      <c r="AI193" s="8"/>
      <c r="AJ193" s="8"/>
    </row>
    <row r="194" spans="1:36" s="9" customFormat="1" ht="47.25" thickBot="1">
      <c r="A194" s="19"/>
      <c r="B194" s="432" t="s">
        <v>895</v>
      </c>
      <c r="C194" s="433" t="s">
        <v>896</v>
      </c>
      <c r="D194" s="434">
        <v>2024</v>
      </c>
      <c r="E194" s="431">
        <v>4460</v>
      </c>
      <c r="F194" s="431">
        <v>6957</v>
      </c>
      <c r="G194" s="429" t="s">
        <v>897</v>
      </c>
      <c r="H194" s="886" t="s">
        <v>952</v>
      </c>
      <c r="I194" s="228" t="s">
        <v>955</v>
      </c>
      <c r="J194" s="429" t="s">
        <v>10</v>
      </c>
      <c r="K194" s="229" t="s">
        <v>956</v>
      </c>
      <c r="L194" s="430" t="s">
        <v>278</v>
      </c>
      <c r="M194" s="431">
        <v>4460</v>
      </c>
      <c r="N194" s="15" t="s">
        <v>12</v>
      </c>
      <c r="O194" s="25" t="s">
        <v>1465</v>
      </c>
      <c r="P194" s="902" t="s">
        <v>1511</v>
      </c>
      <c r="Q194" s="870" t="s">
        <v>168</v>
      </c>
      <c r="R194" s="257" t="s">
        <v>168</v>
      </c>
      <c r="S194" s="16" t="s">
        <v>12</v>
      </c>
      <c r="T194" s="914"/>
      <c r="U194" s="907" t="s">
        <v>4</v>
      </c>
      <c r="V194" s="908" t="s">
        <v>78</v>
      </c>
      <c r="W194" s="908" t="s">
        <v>37</v>
      </c>
      <c r="X194" s="908" t="s">
        <v>4</v>
      </c>
      <c r="Y194" s="908" t="s">
        <v>78</v>
      </c>
      <c r="Z194" s="908" t="s">
        <v>37</v>
      </c>
      <c r="AA194" s="908" t="s">
        <v>78</v>
      </c>
      <c r="AB194" s="908" t="s">
        <v>79</v>
      </c>
      <c r="AC194" s="909" t="s">
        <v>4</v>
      </c>
      <c r="AD194" s="14"/>
      <c r="AE194" s="17" t="s">
        <v>8</v>
      </c>
      <c r="AF194" s="17" t="s">
        <v>1</v>
      </c>
      <c r="AG194" s="17" t="s">
        <v>1</v>
      </c>
      <c r="AH194" s="8"/>
      <c r="AI194" s="8"/>
      <c r="AJ194" s="8"/>
    </row>
    <row r="195" spans="1:36" s="9" customFormat="1" ht="47.25" thickBot="1">
      <c r="A195" s="19"/>
      <c r="B195" s="432" t="s">
        <v>895</v>
      </c>
      <c r="C195" s="433" t="s">
        <v>896</v>
      </c>
      <c r="D195" s="434">
        <v>2024</v>
      </c>
      <c r="E195" s="431">
        <v>3807</v>
      </c>
      <c r="F195" s="431">
        <v>6962</v>
      </c>
      <c r="G195" s="429" t="s">
        <v>897</v>
      </c>
      <c r="H195" s="886" t="s">
        <v>952</v>
      </c>
      <c r="I195" s="228" t="s">
        <v>1319</v>
      </c>
      <c r="J195" s="429" t="s">
        <v>10</v>
      </c>
      <c r="K195" s="229" t="s">
        <v>1320</v>
      </c>
      <c r="L195" s="430" t="s">
        <v>278</v>
      </c>
      <c r="M195" s="431">
        <v>3807</v>
      </c>
      <c r="N195" s="15" t="s">
        <v>1</v>
      </c>
      <c r="O195" s="25" t="s">
        <v>1476</v>
      </c>
      <c r="P195" s="902" t="s">
        <v>1557</v>
      </c>
      <c r="Q195" s="870" t="s">
        <v>169</v>
      </c>
      <c r="R195" s="257" t="s">
        <v>169</v>
      </c>
      <c r="S195" s="16" t="s">
        <v>1</v>
      </c>
      <c r="T195" s="914"/>
      <c r="U195" s="907" t="s">
        <v>2</v>
      </c>
      <c r="V195" s="908" t="s">
        <v>2</v>
      </c>
      <c r="W195" s="908" t="s">
        <v>2</v>
      </c>
      <c r="X195" s="908" t="s">
        <v>2</v>
      </c>
      <c r="Y195" s="908" t="s">
        <v>2</v>
      </c>
      <c r="Z195" s="908" t="s">
        <v>2</v>
      </c>
      <c r="AA195" s="908" t="s">
        <v>2</v>
      </c>
      <c r="AB195" s="908" t="s">
        <v>2</v>
      </c>
      <c r="AC195" s="909" t="s">
        <v>2</v>
      </c>
      <c r="AD195" s="14"/>
      <c r="AE195" s="17" t="s">
        <v>1</v>
      </c>
      <c r="AF195" s="17" t="s">
        <v>0</v>
      </c>
      <c r="AG195" s="17" t="s">
        <v>0</v>
      </c>
      <c r="AH195" s="8"/>
      <c r="AI195" s="8"/>
      <c r="AJ195" s="8"/>
    </row>
    <row r="196" spans="1:36" s="9" customFormat="1" ht="47.25" thickBot="1">
      <c r="A196" s="19"/>
      <c r="B196" s="432" t="s">
        <v>895</v>
      </c>
      <c r="C196" s="433" t="s">
        <v>896</v>
      </c>
      <c r="D196" s="434">
        <v>2024</v>
      </c>
      <c r="E196" s="431">
        <v>3814</v>
      </c>
      <c r="F196" s="431">
        <v>6942</v>
      </c>
      <c r="G196" s="429" t="s">
        <v>897</v>
      </c>
      <c r="H196" s="886" t="s">
        <v>952</v>
      </c>
      <c r="I196" s="228" t="s">
        <v>953</v>
      </c>
      <c r="J196" s="429" t="s">
        <v>10</v>
      </c>
      <c r="K196" s="229" t="s">
        <v>954</v>
      </c>
      <c r="L196" s="430" t="s">
        <v>278</v>
      </c>
      <c r="M196" s="431">
        <v>3814</v>
      </c>
      <c r="N196" s="15" t="s">
        <v>12</v>
      </c>
      <c r="O196" s="25" t="s">
        <v>1465</v>
      </c>
      <c r="P196" s="902" t="s">
        <v>1511</v>
      </c>
      <c r="Q196" s="870" t="s">
        <v>168</v>
      </c>
      <c r="R196" s="257" t="s">
        <v>168</v>
      </c>
      <c r="S196" s="16" t="s">
        <v>12</v>
      </c>
      <c r="T196" s="914"/>
      <c r="U196" s="907" t="s">
        <v>79</v>
      </c>
      <c r="V196" s="908" t="s">
        <v>79</v>
      </c>
      <c r="W196" s="908" t="s">
        <v>79</v>
      </c>
      <c r="X196" s="908" t="s">
        <v>79</v>
      </c>
      <c r="Y196" s="908" t="s">
        <v>37</v>
      </c>
      <c r="Z196" s="908" t="s">
        <v>37</v>
      </c>
      <c r="AA196" s="908" t="s">
        <v>79</v>
      </c>
      <c r="AB196" s="908" t="s">
        <v>79</v>
      </c>
      <c r="AC196" s="909" t="s">
        <v>4</v>
      </c>
      <c r="AD196" s="14"/>
      <c r="AE196" s="17" t="s">
        <v>9</v>
      </c>
      <c r="AF196" s="17" t="s">
        <v>0</v>
      </c>
      <c r="AG196" s="17" t="s">
        <v>0</v>
      </c>
      <c r="AH196" s="8"/>
      <c r="AI196" s="8"/>
      <c r="AJ196" s="8"/>
    </row>
    <row r="197" spans="1:36" s="9" customFormat="1" ht="47.25" thickBot="1">
      <c r="A197" s="19"/>
      <c r="B197" s="432" t="s">
        <v>895</v>
      </c>
      <c r="C197" s="433" t="s">
        <v>896</v>
      </c>
      <c r="D197" s="434">
        <v>2024</v>
      </c>
      <c r="E197" s="431">
        <v>3420</v>
      </c>
      <c r="F197" s="431">
        <v>1383</v>
      </c>
      <c r="G197" s="429" t="s">
        <v>897</v>
      </c>
      <c r="H197" s="886" t="s">
        <v>1017</v>
      </c>
      <c r="I197" s="228" t="s">
        <v>1203</v>
      </c>
      <c r="J197" s="429" t="s">
        <v>1204</v>
      </c>
      <c r="K197" s="229" t="s">
        <v>1205</v>
      </c>
      <c r="L197" s="430" t="s">
        <v>278</v>
      </c>
      <c r="M197" s="431">
        <v>3420</v>
      </c>
      <c r="N197" s="15" t="s">
        <v>0</v>
      </c>
      <c r="O197" s="25"/>
      <c r="P197" s="902" t="s">
        <v>1634</v>
      </c>
      <c r="Q197" s="870" t="s">
        <v>169</v>
      </c>
      <c r="R197" s="257" t="s">
        <v>169</v>
      </c>
      <c r="S197" s="16" t="s">
        <v>0</v>
      </c>
      <c r="T197" s="914"/>
      <c r="U197" s="907" t="s">
        <v>2</v>
      </c>
      <c r="V197" s="908" t="s">
        <v>2</v>
      </c>
      <c r="W197" s="908" t="s">
        <v>2</v>
      </c>
      <c r="X197" s="908" t="s">
        <v>2</v>
      </c>
      <c r="Y197" s="908" t="s">
        <v>2</v>
      </c>
      <c r="Z197" s="908" t="s">
        <v>2</v>
      </c>
      <c r="AA197" s="908" t="s">
        <v>2</v>
      </c>
      <c r="AB197" s="908" t="s">
        <v>2</v>
      </c>
      <c r="AC197" s="909" t="s">
        <v>2</v>
      </c>
      <c r="AD197" s="14"/>
      <c r="AE197" s="17" t="s">
        <v>27</v>
      </c>
      <c r="AF197" s="17" t="s">
        <v>0</v>
      </c>
      <c r="AG197" s="17" t="s">
        <v>0</v>
      </c>
      <c r="AH197" s="8"/>
      <c r="AI197" s="8"/>
      <c r="AJ197" s="8"/>
    </row>
    <row r="198" spans="1:36" s="9" customFormat="1" ht="47.25" thickBot="1">
      <c r="A198" s="19"/>
      <c r="B198" s="432" t="s">
        <v>895</v>
      </c>
      <c r="C198" s="433" t="s">
        <v>896</v>
      </c>
      <c r="D198" s="434">
        <v>2024</v>
      </c>
      <c r="E198" s="431">
        <v>3422</v>
      </c>
      <c r="F198" s="431">
        <v>1388</v>
      </c>
      <c r="G198" s="429" t="s">
        <v>897</v>
      </c>
      <c r="H198" s="886" t="s">
        <v>1017</v>
      </c>
      <c r="I198" s="228" t="s">
        <v>1091</v>
      </c>
      <c r="J198" s="429" t="s">
        <v>10</v>
      </c>
      <c r="K198" s="229" t="s">
        <v>1092</v>
      </c>
      <c r="L198" s="430" t="s">
        <v>278</v>
      </c>
      <c r="M198" s="431">
        <v>3422</v>
      </c>
      <c r="N198" s="15" t="s">
        <v>0</v>
      </c>
      <c r="O198" s="25"/>
      <c r="P198" s="902"/>
      <c r="Q198" s="870" t="s">
        <v>169</v>
      </c>
      <c r="R198" s="257" t="s">
        <v>169</v>
      </c>
      <c r="S198" s="16" t="s">
        <v>0</v>
      </c>
      <c r="T198" s="914"/>
      <c r="U198" s="907" t="s">
        <v>2</v>
      </c>
      <c r="V198" s="908" t="s">
        <v>2</v>
      </c>
      <c r="W198" s="908" t="s">
        <v>2</v>
      </c>
      <c r="X198" s="908" t="s">
        <v>2</v>
      </c>
      <c r="Y198" s="908" t="s">
        <v>2</v>
      </c>
      <c r="Z198" s="908" t="s">
        <v>2</v>
      </c>
      <c r="AA198" s="908" t="s">
        <v>2</v>
      </c>
      <c r="AB198" s="908" t="s">
        <v>2</v>
      </c>
      <c r="AC198" s="909" t="s">
        <v>2</v>
      </c>
      <c r="AD198" s="14"/>
      <c r="AE198" s="17" t="s">
        <v>0</v>
      </c>
      <c r="AF198" s="17" t="s">
        <v>0</v>
      </c>
      <c r="AG198" s="17" t="s">
        <v>0</v>
      </c>
      <c r="AH198" s="8"/>
      <c r="AI198" s="8"/>
      <c r="AJ198" s="8"/>
    </row>
    <row r="199" spans="1:36" s="9" customFormat="1" ht="47.25" thickBot="1">
      <c r="A199" s="19"/>
      <c r="B199" s="432" t="s">
        <v>895</v>
      </c>
      <c r="C199" s="433" t="s">
        <v>896</v>
      </c>
      <c r="D199" s="434">
        <v>2024</v>
      </c>
      <c r="E199" s="431">
        <v>3424</v>
      </c>
      <c r="F199" s="431">
        <v>1391</v>
      </c>
      <c r="G199" s="429" t="s">
        <v>897</v>
      </c>
      <c r="H199" s="886" t="s">
        <v>1017</v>
      </c>
      <c r="I199" s="228" t="s">
        <v>1093</v>
      </c>
      <c r="J199" s="429" t="s">
        <v>10</v>
      </c>
      <c r="K199" s="229" t="s">
        <v>1094</v>
      </c>
      <c r="L199" s="430" t="s">
        <v>278</v>
      </c>
      <c r="M199" s="431">
        <v>3424</v>
      </c>
      <c r="N199" s="15" t="s">
        <v>0</v>
      </c>
      <c r="O199" s="25"/>
      <c r="P199" s="902"/>
      <c r="Q199" s="870" t="s">
        <v>169</v>
      </c>
      <c r="R199" s="257" t="s">
        <v>169</v>
      </c>
      <c r="S199" s="16" t="s">
        <v>0</v>
      </c>
      <c r="T199" s="914"/>
      <c r="U199" s="907" t="s">
        <v>2</v>
      </c>
      <c r="V199" s="908" t="s">
        <v>2</v>
      </c>
      <c r="W199" s="908" t="s">
        <v>2</v>
      </c>
      <c r="X199" s="908" t="s">
        <v>2</v>
      </c>
      <c r="Y199" s="908" t="s">
        <v>2</v>
      </c>
      <c r="Z199" s="908" t="s">
        <v>2</v>
      </c>
      <c r="AA199" s="908" t="s">
        <v>2</v>
      </c>
      <c r="AB199" s="908" t="s">
        <v>2</v>
      </c>
      <c r="AC199" s="909" t="s">
        <v>2</v>
      </c>
      <c r="AD199" s="14"/>
      <c r="AE199" s="17" t="s">
        <v>0</v>
      </c>
      <c r="AF199" s="17" t="s">
        <v>0</v>
      </c>
      <c r="AG199" s="17" t="s">
        <v>0</v>
      </c>
      <c r="AH199" s="8"/>
      <c r="AI199" s="8"/>
      <c r="AJ199" s="8"/>
    </row>
    <row r="200" spans="1:36" s="9" customFormat="1" ht="47.25" thickBot="1">
      <c r="A200" s="19"/>
      <c r="B200" s="432" t="s">
        <v>895</v>
      </c>
      <c r="C200" s="433" t="s">
        <v>896</v>
      </c>
      <c r="D200" s="434">
        <v>2024</v>
      </c>
      <c r="E200" s="431">
        <v>4564</v>
      </c>
      <c r="F200" s="431">
        <v>10155</v>
      </c>
      <c r="G200" s="429" t="s">
        <v>897</v>
      </c>
      <c r="H200" s="886" t="s">
        <v>972</v>
      </c>
      <c r="I200" s="228" t="s">
        <v>1195</v>
      </c>
      <c r="J200" s="429" t="s">
        <v>10</v>
      </c>
      <c r="K200" s="229" t="s">
        <v>1196</v>
      </c>
      <c r="L200" s="430" t="s">
        <v>278</v>
      </c>
      <c r="M200" s="431">
        <v>4564</v>
      </c>
      <c r="N200" s="15" t="s">
        <v>0</v>
      </c>
      <c r="O200" s="25"/>
      <c r="P200" s="902"/>
      <c r="Q200" s="870" t="s">
        <v>171</v>
      </c>
      <c r="R200" s="257" t="s">
        <v>181</v>
      </c>
      <c r="S200" s="16" t="s">
        <v>0</v>
      </c>
      <c r="T200" s="914"/>
      <c r="U200" s="907" t="s">
        <v>2</v>
      </c>
      <c r="V200" s="908" t="s">
        <v>2</v>
      </c>
      <c r="W200" s="908" t="s">
        <v>2</v>
      </c>
      <c r="X200" s="908" t="s">
        <v>2</v>
      </c>
      <c r="Y200" s="908" t="s">
        <v>2</v>
      </c>
      <c r="Z200" s="908" t="s">
        <v>2</v>
      </c>
      <c r="AA200" s="908" t="s">
        <v>2</v>
      </c>
      <c r="AB200" s="908" t="s">
        <v>2</v>
      </c>
      <c r="AC200" s="909" t="s">
        <v>2</v>
      </c>
      <c r="AD200" s="14"/>
      <c r="AE200" s="17" t="s">
        <v>0</v>
      </c>
      <c r="AF200" s="17" t="s">
        <v>0</v>
      </c>
      <c r="AG200" s="17" t="s">
        <v>0</v>
      </c>
      <c r="AH200" s="8"/>
      <c r="AI200" s="8"/>
      <c r="AJ200" s="8"/>
    </row>
    <row r="201" spans="1:36" s="9" customFormat="1" ht="47.25" thickBot="1">
      <c r="A201" s="19"/>
      <c r="B201" s="432" t="s">
        <v>895</v>
      </c>
      <c r="C201" s="433" t="s">
        <v>896</v>
      </c>
      <c r="D201" s="434">
        <v>2024</v>
      </c>
      <c r="E201" s="431">
        <v>3723</v>
      </c>
      <c r="F201" s="431">
        <v>10122</v>
      </c>
      <c r="G201" s="429" t="s">
        <v>897</v>
      </c>
      <c r="H201" s="886" t="s">
        <v>969</v>
      </c>
      <c r="I201" s="228" t="s">
        <v>1460</v>
      </c>
      <c r="J201" s="429" t="s">
        <v>3</v>
      </c>
      <c r="K201" s="229" t="s">
        <v>1461</v>
      </c>
      <c r="L201" s="430" t="s">
        <v>278</v>
      </c>
      <c r="M201" s="431">
        <v>3723</v>
      </c>
      <c r="N201" s="15" t="s">
        <v>8</v>
      </c>
      <c r="O201" s="25" t="s">
        <v>1469</v>
      </c>
      <c r="P201" s="902" t="s">
        <v>1635</v>
      </c>
      <c r="Q201" s="870" t="s">
        <v>168</v>
      </c>
      <c r="R201" s="257" t="s">
        <v>168</v>
      </c>
      <c r="S201" s="16" t="s">
        <v>8</v>
      </c>
      <c r="T201" s="914"/>
      <c r="U201" s="907" t="s">
        <v>2</v>
      </c>
      <c r="V201" s="908" t="s">
        <v>2</v>
      </c>
      <c r="W201" s="908" t="s">
        <v>2</v>
      </c>
      <c r="X201" s="908" t="s">
        <v>2</v>
      </c>
      <c r="Y201" s="908" t="s">
        <v>2</v>
      </c>
      <c r="Z201" s="908" t="s">
        <v>2</v>
      </c>
      <c r="AA201" s="908" t="s">
        <v>2</v>
      </c>
      <c r="AB201" s="908" t="s">
        <v>2</v>
      </c>
      <c r="AC201" s="909" t="s">
        <v>2</v>
      </c>
      <c r="AD201" s="14"/>
      <c r="AE201" s="17" t="s">
        <v>0</v>
      </c>
      <c r="AF201" s="17" t="s">
        <v>0</v>
      </c>
      <c r="AG201" s="17" t="s">
        <v>0</v>
      </c>
      <c r="AH201" s="8"/>
      <c r="AI201" s="8"/>
      <c r="AJ201" s="8"/>
    </row>
    <row r="202" spans="1:36" s="9" customFormat="1" ht="48" thickBot="1">
      <c r="A202" s="19"/>
      <c r="B202" s="432" t="s">
        <v>895</v>
      </c>
      <c r="C202" s="433" t="s">
        <v>896</v>
      </c>
      <c r="D202" s="434">
        <v>2024</v>
      </c>
      <c r="E202" s="431">
        <v>3726</v>
      </c>
      <c r="F202" s="431">
        <v>10121</v>
      </c>
      <c r="G202" s="429" t="s">
        <v>897</v>
      </c>
      <c r="H202" s="886" t="s">
        <v>969</v>
      </c>
      <c r="I202" s="228" t="s">
        <v>1063</v>
      </c>
      <c r="J202" s="429" t="s">
        <v>3</v>
      </c>
      <c r="K202" s="229" t="s">
        <v>1064</v>
      </c>
      <c r="L202" s="430" t="s">
        <v>278</v>
      </c>
      <c r="M202" s="431">
        <v>3726</v>
      </c>
      <c r="N202" s="15" t="s">
        <v>9</v>
      </c>
      <c r="O202" s="25" t="s">
        <v>1470</v>
      </c>
      <c r="P202" s="902" t="s">
        <v>1636</v>
      </c>
      <c r="Q202" s="870" t="s">
        <v>168</v>
      </c>
      <c r="R202" s="257" t="s">
        <v>168</v>
      </c>
      <c r="S202" s="16" t="s">
        <v>9</v>
      </c>
      <c r="T202" s="914"/>
      <c r="U202" s="907" t="s">
        <v>2</v>
      </c>
      <c r="V202" s="908" t="s">
        <v>2</v>
      </c>
      <c r="W202" s="908" t="s">
        <v>36</v>
      </c>
      <c r="X202" s="908" t="s">
        <v>2</v>
      </c>
      <c r="Y202" s="908" t="s">
        <v>36</v>
      </c>
      <c r="Z202" s="908" t="s">
        <v>36</v>
      </c>
      <c r="AA202" s="908" t="s">
        <v>36</v>
      </c>
      <c r="AB202" s="908" t="s">
        <v>36</v>
      </c>
      <c r="AC202" s="909" t="s">
        <v>4</v>
      </c>
      <c r="AD202" s="14"/>
      <c r="AE202" s="17" t="s">
        <v>8</v>
      </c>
      <c r="AF202" s="17" t="s">
        <v>0</v>
      </c>
      <c r="AG202" s="17" t="s">
        <v>0</v>
      </c>
      <c r="AH202" s="8"/>
      <c r="AI202" s="8"/>
      <c r="AJ202" s="8"/>
    </row>
    <row r="203" spans="1:36" s="9" customFormat="1" ht="47.25" thickBot="1">
      <c r="A203" s="19"/>
      <c r="B203" s="432" t="s">
        <v>895</v>
      </c>
      <c r="C203" s="433" t="s">
        <v>896</v>
      </c>
      <c r="D203" s="434">
        <v>2024</v>
      </c>
      <c r="E203" s="431">
        <v>3713</v>
      </c>
      <c r="F203" s="431">
        <v>10114</v>
      </c>
      <c r="G203" s="429" t="s">
        <v>897</v>
      </c>
      <c r="H203" s="886" t="s">
        <v>969</v>
      </c>
      <c r="I203" s="228" t="s">
        <v>1061</v>
      </c>
      <c r="J203" s="429" t="s">
        <v>3</v>
      </c>
      <c r="K203" s="229" t="s">
        <v>1062</v>
      </c>
      <c r="L203" s="430" t="s">
        <v>278</v>
      </c>
      <c r="M203" s="431">
        <v>3713</v>
      </c>
      <c r="N203" s="15" t="s">
        <v>9</v>
      </c>
      <c r="O203" s="25" t="s">
        <v>634</v>
      </c>
      <c r="P203" s="902" t="s">
        <v>1517</v>
      </c>
      <c r="Q203" s="870" t="s">
        <v>171</v>
      </c>
      <c r="R203" s="257" t="s">
        <v>181</v>
      </c>
      <c r="S203" s="16" t="s">
        <v>9</v>
      </c>
      <c r="T203" s="914"/>
      <c r="U203" s="907" t="s">
        <v>4</v>
      </c>
      <c r="V203" s="908" t="s">
        <v>37</v>
      </c>
      <c r="W203" s="908" t="s">
        <v>4</v>
      </c>
      <c r="X203" s="908" t="s">
        <v>4</v>
      </c>
      <c r="Y203" s="908" t="s">
        <v>4</v>
      </c>
      <c r="Z203" s="908" t="s">
        <v>4</v>
      </c>
      <c r="AA203" s="908" t="s">
        <v>4</v>
      </c>
      <c r="AB203" s="908" t="s">
        <v>79</v>
      </c>
      <c r="AC203" s="909" t="s">
        <v>4</v>
      </c>
      <c r="AD203" s="14"/>
      <c r="AE203" s="17" t="s">
        <v>0</v>
      </c>
      <c r="AF203" s="17" t="s">
        <v>0</v>
      </c>
      <c r="AG203" s="17" t="s">
        <v>0</v>
      </c>
      <c r="AH203" s="8"/>
      <c r="AI203" s="8"/>
      <c r="AJ203" s="8"/>
    </row>
    <row r="204" spans="1:36" s="9" customFormat="1" ht="48" thickBot="1">
      <c r="A204" s="19"/>
      <c r="B204" s="432" t="s">
        <v>895</v>
      </c>
      <c r="C204" s="433" t="s">
        <v>896</v>
      </c>
      <c r="D204" s="434">
        <v>2024</v>
      </c>
      <c r="E204" s="431">
        <v>3733</v>
      </c>
      <c r="F204" s="431">
        <v>10129</v>
      </c>
      <c r="G204" s="429" t="s">
        <v>897</v>
      </c>
      <c r="H204" s="886" t="s">
        <v>969</v>
      </c>
      <c r="I204" s="228" t="s">
        <v>970</v>
      </c>
      <c r="J204" s="429" t="s">
        <v>3</v>
      </c>
      <c r="K204" s="229" t="s">
        <v>971</v>
      </c>
      <c r="L204" s="430" t="s">
        <v>278</v>
      </c>
      <c r="M204" s="431">
        <v>3733</v>
      </c>
      <c r="N204" s="15" t="s">
        <v>12</v>
      </c>
      <c r="O204" s="25" t="s">
        <v>634</v>
      </c>
      <c r="P204" s="902" t="s">
        <v>1637</v>
      </c>
      <c r="Q204" s="870" t="s">
        <v>168</v>
      </c>
      <c r="R204" s="257" t="s">
        <v>168</v>
      </c>
      <c r="S204" s="16" t="s">
        <v>12</v>
      </c>
      <c r="T204" s="914"/>
      <c r="U204" s="907" t="s">
        <v>4</v>
      </c>
      <c r="V204" s="908" t="s">
        <v>4</v>
      </c>
      <c r="W204" s="908" t="s">
        <v>4</v>
      </c>
      <c r="X204" s="908" t="s">
        <v>4</v>
      </c>
      <c r="Y204" s="908" t="s">
        <v>4</v>
      </c>
      <c r="Z204" s="908" t="s">
        <v>4</v>
      </c>
      <c r="AA204" s="908" t="s">
        <v>37</v>
      </c>
      <c r="AB204" s="908" t="s">
        <v>4</v>
      </c>
      <c r="AC204" s="909" t="s">
        <v>4</v>
      </c>
      <c r="AD204" s="14"/>
      <c r="AE204" s="17" t="s">
        <v>0</v>
      </c>
      <c r="AF204" s="17" t="s">
        <v>0</v>
      </c>
      <c r="AG204" s="17" t="s">
        <v>0</v>
      </c>
      <c r="AH204" s="8"/>
      <c r="AI204" s="8"/>
      <c r="AJ204" s="8"/>
    </row>
    <row r="205" spans="1:36" s="9" customFormat="1" ht="47.25" thickBot="1">
      <c r="A205" s="19"/>
      <c r="B205" s="432" t="s">
        <v>895</v>
      </c>
      <c r="C205" s="433" t="s">
        <v>896</v>
      </c>
      <c r="D205" s="434">
        <v>2024</v>
      </c>
      <c r="E205" s="431">
        <v>4269</v>
      </c>
      <c r="F205" s="431">
        <v>7750</v>
      </c>
      <c r="G205" s="429" t="s">
        <v>897</v>
      </c>
      <c r="H205" s="886" t="s">
        <v>1331</v>
      </c>
      <c r="I205" s="228" t="s">
        <v>1443</v>
      </c>
      <c r="J205" s="429" t="s">
        <v>1444</v>
      </c>
      <c r="K205" s="229" t="s">
        <v>1445</v>
      </c>
      <c r="L205" s="430" t="s">
        <v>278</v>
      </c>
      <c r="M205" s="431">
        <v>4269</v>
      </c>
      <c r="N205" s="15" t="s">
        <v>8</v>
      </c>
      <c r="O205" s="25" t="s">
        <v>130</v>
      </c>
      <c r="P205" s="902" t="s">
        <v>1559</v>
      </c>
      <c r="Q205" s="870" t="s">
        <v>168</v>
      </c>
      <c r="R205" s="257" t="s">
        <v>168</v>
      </c>
      <c r="S205" s="16" t="s">
        <v>8</v>
      </c>
      <c r="T205" s="914"/>
      <c r="U205" s="907" t="s">
        <v>2</v>
      </c>
      <c r="V205" s="908" t="s">
        <v>2</v>
      </c>
      <c r="W205" s="908" t="s">
        <v>2</v>
      </c>
      <c r="X205" s="908" t="s">
        <v>4</v>
      </c>
      <c r="Y205" s="908" t="s">
        <v>37</v>
      </c>
      <c r="Z205" s="908" t="s">
        <v>78</v>
      </c>
      <c r="AA205" s="908" t="s">
        <v>37</v>
      </c>
      <c r="AB205" s="908" t="s">
        <v>4</v>
      </c>
      <c r="AC205" s="909" t="s">
        <v>2</v>
      </c>
      <c r="AD205" s="14"/>
      <c r="AE205" s="17" t="s">
        <v>0</v>
      </c>
      <c r="AF205" s="17" t="s">
        <v>0</v>
      </c>
      <c r="AG205" s="17" t="s">
        <v>0</v>
      </c>
      <c r="AH205" s="8"/>
      <c r="AI205" s="8"/>
      <c r="AJ205" s="8"/>
    </row>
    <row r="206" spans="1:36" s="9" customFormat="1" ht="47.25" thickBot="1">
      <c r="A206" s="19"/>
      <c r="B206" s="432" t="s">
        <v>895</v>
      </c>
      <c r="C206" s="433" t="s">
        <v>896</v>
      </c>
      <c r="D206" s="434">
        <v>2024</v>
      </c>
      <c r="E206" s="431">
        <v>4289</v>
      </c>
      <c r="F206" s="431">
        <v>7771</v>
      </c>
      <c r="G206" s="429" t="s">
        <v>897</v>
      </c>
      <c r="H206" s="886" t="s">
        <v>1331</v>
      </c>
      <c r="I206" s="228" t="s">
        <v>1446</v>
      </c>
      <c r="J206" s="429" t="s">
        <v>3</v>
      </c>
      <c r="K206" s="229" t="s">
        <v>1447</v>
      </c>
      <c r="L206" s="430" t="s">
        <v>278</v>
      </c>
      <c r="M206" s="431">
        <v>4289</v>
      </c>
      <c r="N206" s="15" t="s">
        <v>8</v>
      </c>
      <c r="O206" s="25" t="s">
        <v>1468</v>
      </c>
      <c r="P206" s="902" t="s">
        <v>1638</v>
      </c>
      <c r="Q206" s="870" t="s">
        <v>167</v>
      </c>
      <c r="R206" s="257" t="s">
        <v>168</v>
      </c>
      <c r="S206" s="16" t="s">
        <v>8</v>
      </c>
      <c r="T206" s="914"/>
      <c r="U206" s="907" t="s">
        <v>2</v>
      </c>
      <c r="V206" s="908" t="s">
        <v>2</v>
      </c>
      <c r="W206" s="908" t="s">
        <v>2</v>
      </c>
      <c r="X206" s="908" t="s">
        <v>2</v>
      </c>
      <c r="Y206" s="908" t="s">
        <v>2</v>
      </c>
      <c r="Z206" s="908" t="s">
        <v>2</v>
      </c>
      <c r="AA206" s="908" t="s">
        <v>2</v>
      </c>
      <c r="AB206" s="908" t="s">
        <v>2</v>
      </c>
      <c r="AC206" s="909" t="s">
        <v>2</v>
      </c>
      <c r="AD206" s="14"/>
      <c r="AE206" s="17" t="s">
        <v>1</v>
      </c>
      <c r="AF206" s="17" t="s">
        <v>0</v>
      </c>
      <c r="AG206" s="17" t="s">
        <v>0</v>
      </c>
      <c r="AH206" s="8"/>
      <c r="AI206" s="8"/>
      <c r="AJ206" s="8"/>
    </row>
    <row r="207" spans="1:36" s="9" customFormat="1" ht="47.25" thickBot="1">
      <c r="A207" s="19"/>
      <c r="B207" s="432" t="s">
        <v>895</v>
      </c>
      <c r="C207" s="433" t="s">
        <v>896</v>
      </c>
      <c r="D207" s="434">
        <v>2024</v>
      </c>
      <c r="E207" s="431">
        <v>4272</v>
      </c>
      <c r="F207" s="431">
        <v>7749</v>
      </c>
      <c r="G207" s="429" t="s">
        <v>897</v>
      </c>
      <c r="H207" s="886" t="s">
        <v>1331</v>
      </c>
      <c r="I207" s="228" t="s">
        <v>1332</v>
      </c>
      <c r="J207" s="429" t="s">
        <v>1333</v>
      </c>
      <c r="K207" s="229" t="s">
        <v>1334</v>
      </c>
      <c r="L207" s="430" t="s">
        <v>278</v>
      </c>
      <c r="M207" s="431">
        <v>4272</v>
      </c>
      <c r="N207" s="15" t="s">
        <v>1</v>
      </c>
      <c r="O207" s="25" t="s">
        <v>1472</v>
      </c>
      <c r="P207" s="902" t="s">
        <v>1639</v>
      </c>
      <c r="Q207" s="870" t="s">
        <v>168</v>
      </c>
      <c r="R207" s="257" t="s">
        <v>168</v>
      </c>
      <c r="S207" s="16" t="s">
        <v>1</v>
      </c>
      <c r="T207" s="914"/>
      <c r="U207" s="907" t="s">
        <v>2</v>
      </c>
      <c r="V207" s="908" t="s">
        <v>2</v>
      </c>
      <c r="W207" s="908" t="s">
        <v>2</v>
      </c>
      <c r="X207" s="908" t="s">
        <v>2</v>
      </c>
      <c r="Y207" s="908" t="s">
        <v>2</v>
      </c>
      <c r="Z207" s="908" t="s">
        <v>2</v>
      </c>
      <c r="AA207" s="908" t="s">
        <v>2</v>
      </c>
      <c r="AB207" s="908" t="s">
        <v>2</v>
      </c>
      <c r="AC207" s="909" t="s">
        <v>2</v>
      </c>
      <c r="AD207" s="14"/>
      <c r="AE207" s="17" t="s">
        <v>1</v>
      </c>
      <c r="AF207" s="17" t="s">
        <v>0</v>
      </c>
      <c r="AG207" s="17" t="s">
        <v>0</v>
      </c>
      <c r="AH207" s="8"/>
      <c r="AI207" s="8"/>
      <c r="AJ207" s="8"/>
    </row>
    <row r="208" spans="1:36" s="9" customFormat="1" ht="47.25" thickBot="1">
      <c r="A208" s="19"/>
      <c r="B208" s="432" t="s">
        <v>895</v>
      </c>
      <c r="C208" s="433" t="s">
        <v>896</v>
      </c>
      <c r="D208" s="434">
        <v>2024</v>
      </c>
      <c r="E208" s="431">
        <v>4280</v>
      </c>
      <c r="F208" s="431">
        <v>7774</v>
      </c>
      <c r="G208" s="429" t="s">
        <v>897</v>
      </c>
      <c r="H208" s="886" t="s">
        <v>1331</v>
      </c>
      <c r="I208" s="228" t="s">
        <v>1335</v>
      </c>
      <c r="J208" s="429" t="s">
        <v>1051</v>
      </c>
      <c r="K208" s="229" t="s">
        <v>1336</v>
      </c>
      <c r="L208" s="430" t="s">
        <v>278</v>
      </c>
      <c r="M208" s="431">
        <v>4280</v>
      </c>
      <c r="N208" s="15" t="s">
        <v>1</v>
      </c>
      <c r="O208" s="25" t="s">
        <v>1475</v>
      </c>
      <c r="P208" s="902" t="s">
        <v>1640</v>
      </c>
      <c r="Q208" s="870" t="s">
        <v>168</v>
      </c>
      <c r="R208" s="257" t="s">
        <v>168</v>
      </c>
      <c r="S208" s="16" t="s">
        <v>1</v>
      </c>
      <c r="T208" s="914"/>
      <c r="U208" s="907" t="s">
        <v>2</v>
      </c>
      <c r="V208" s="908" t="s">
        <v>2</v>
      </c>
      <c r="W208" s="908" t="s">
        <v>2</v>
      </c>
      <c r="X208" s="908" t="s">
        <v>2</v>
      </c>
      <c r="Y208" s="908" t="s">
        <v>2</v>
      </c>
      <c r="Z208" s="908" t="s">
        <v>2</v>
      </c>
      <c r="AA208" s="908" t="s">
        <v>2</v>
      </c>
      <c r="AB208" s="908" t="s">
        <v>2</v>
      </c>
      <c r="AC208" s="909" t="s">
        <v>2</v>
      </c>
      <c r="AD208" s="14"/>
      <c r="AE208" s="17" t="s">
        <v>0</v>
      </c>
      <c r="AF208" s="17" t="s">
        <v>0</v>
      </c>
      <c r="AG208" s="17" t="s">
        <v>0</v>
      </c>
      <c r="AH208" s="8"/>
      <c r="AI208" s="8"/>
      <c r="AJ208" s="8"/>
    </row>
    <row r="209" spans="1:36" s="9" customFormat="1" ht="47.25" thickBot="1">
      <c r="A209" s="19"/>
      <c r="B209" s="432" t="s">
        <v>895</v>
      </c>
      <c r="C209" s="433" t="s">
        <v>896</v>
      </c>
      <c r="D209" s="434">
        <v>2024</v>
      </c>
      <c r="E209" s="431">
        <v>2848</v>
      </c>
      <c r="F209" s="431">
        <v>2921</v>
      </c>
      <c r="G209" s="429" t="s">
        <v>897</v>
      </c>
      <c r="H209" s="886" t="s">
        <v>917</v>
      </c>
      <c r="I209" s="228" t="s">
        <v>918</v>
      </c>
      <c r="J209" s="429" t="s">
        <v>3</v>
      </c>
      <c r="K209" s="229" t="s">
        <v>919</v>
      </c>
      <c r="L209" s="430" t="s">
        <v>278</v>
      </c>
      <c r="M209" s="431">
        <v>2848</v>
      </c>
      <c r="N209" s="15" t="s">
        <v>12</v>
      </c>
      <c r="O209" s="25" t="s">
        <v>634</v>
      </c>
      <c r="P209" s="902" t="s">
        <v>1496</v>
      </c>
      <c r="Q209" s="870" t="s">
        <v>181</v>
      </c>
      <c r="R209" s="257" t="s">
        <v>181</v>
      </c>
      <c r="S209" s="16" t="s">
        <v>12</v>
      </c>
      <c r="T209" s="914"/>
      <c r="U209" s="907" t="s">
        <v>4</v>
      </c>
      <c r="V209" s="908" t="s">
        <v>4</v>
      </c>
      <c r="W209" s="908" t="s">
        <v>37</v>
      </c>
      <c r="X209" s="908" t="s">
        <v>4</v>
      </c>
      <c r="Y209" s="908" t="s">
        <v>37</v>
      </c>
      <c r="Z209" s="908" t="s">
        <v>37</v>
      </c>
      <c r="AA209" s="908" t="s">
        <v>4</v>
      </c>
      <c r="AB209" s="908" t="s">
        <v>4</v>
      </c>
      <c r="AC209" s="909" t="s">
        <v>4</v>
      </c>
      <c r="AD209" s="14"/>
      <c r="AE209" s="17" t="s">
        <v>12</v>
      </c>
      <c r="AF209" s="17" t="s">
        <v>0</v>
      </c>
      <c r="AG209" s="17" t="s">
        <v>0</v>
      </c>
      <c r="AH209" s="8"/>
      <c r="AI209" s="8"/>
      <c r="AJ209" s="8"/>
    </row>
    <row r="210" spans="1:36" s="9" customFormat="1" ht="47.25" thickBot="1">
      <c r="A210" s="19"/>
      <c r="B210" s="432" t="s">
        <v>895</v>
      </c>
      <c r="C210" s="433" t="s">
        <v>896</v>
      </c>
      <c r="D210" s="434">
        <v>2024</v>
      </c>
      <c r="E210" s="431">
        <v>3036</v>
      </c>
      <c r="F210" s="431">
        <v>1780</v>
      </c>
      <c r="G210" s="429" t="s">
        <v>897</v>
      </c>
      <c r="H210" s="886" t="s">
        <v>926</v>
      </c>
      <c r="I210" s="228" t="s">
        <v>1293</v>
      </c>
      <c r="J210" s="429" t="s">
        <v>10</v>
      </c>
      <c r="K210" s="229" t="s">
        <v>1294</v>
      </c>
      <c r="L210" s="430" t="s">
        <v>278</v>
      </c>
      <c r="M210" s="431">
        <v>3036</v>
      </c>
      <c r="N210" s="15" t="s">
        <v>1</v>
      </c>
      <c r="O210" s="25" t="s">
        <v>1471</v>
      </c>
      <c r="P210" s="902" t="s">
        <v>1641</v>
      </c>
      <c r="Q210" s="870" t="s">
        <v>167</v>
      </c>
      <c r="R210" s="257" t="s">
        <v>168</v>
      </c>
      <c r="S210" s="16" t="s">
        <v>1</v>
      </c>
      <c r="T210" s="914"/>
      <c r="U210" s="907" t="s">
        <v>2</v>
      </c>
      <c r="V210" s="908" t="s">
        <v>2</v>
      </c>
      <c r="W210" s="908" t="s">
        <v>2</v>
      </c>
      <c r="X210" s="908" t="s">
        <v>79</v>
      </c>
      <c r="Y210" s="908" t="s">
        <v>2</v>
      </c>
      <c r="Z210" s="908" t="s">
        <v>2</v>
      </c>
      <c r="AA210" s="908" t="s">
        <v>2</v>
      </c>
      <c r="AB210" s="908" t="s">
        <v>2</v>
      </c>
      <c r="AC210" s="909" t="s">
        <v>4</v>
      </c>
      <c r="AD210" s="14"/>
      <c r="AE210" s="17" t="s">
        <v>1</v>
      </c>
      <c r="AF210" s="17" t="s">
        <v>0</v>
      </c>
      <c r="AG210" s="17" t="s">
        <v>0</v>
      </c>
      <c r="AH210" s="8"/>
      <c r="AI210" s="8"/>
      <c r="AJ210" s="8"/>
    </row>
    <row r="211" spans="1:36" s="9" customFormat="1" ht="47.25" thickBot="1">
      <c r="A211" s="19"/>
      <c r="B211" s="432" t="s">
        <v>895</v>
      </c>
      <c r="C211" s="433" t="s">
        <v>896</v>
      </c>
      <c r="D211" s="434">
        <v>2024</v>
      </c>
      <c r="E211" s="431">
        <v>3053</v>
      </c>
      <c r="F211" s="431">
        <v>1788</v>
      </c>
      <c r="G211" s="429" t="s">
        <v>897</v>
      </c>
      <c r="H211" s="886" t="s">
        <v>926</v>
      </c>
      <c r="I211" s="228" t="s">
        <v>933</v>
      </c>
      <c r="J211" s="429" t="s">
        <v>3</v>
      </c>
      <c r="K211" s="229" t="s">
        <v>934</v>
      </c>
      <c r="L211" s="430" t="s">
        <v>278</v>
      </c>
      <c r="M211" s="431">
        <v>3053</v>
      </c>
      <c r="N211" s="15" t="s">
        <v>12</v>
      </c>
      <c r="O211" s="25" t="s">
        <v>634</v>
      </c>
      <c r="P211" s="902" t="s">
        <v>1642</v>
      </c>
      <c r="Q211" s="870" t="s">
        <v>168</v>
      </c>
      <c r="R211" s="257" t="s">
        <v>168</v>
      </c>
      <c r="S211" s="16" t="s">
        <v>12</v>
      </c>
      <c r="T211" s="914"/>
      <c r="U211" s="907" t="s">
        <v>4</v>
      </c>
      <c r="V211" s="908" t="s">
        <v>36</v>
      </c>
      <c r="W211" s="908" t="s">
        <v>36</v>
      </c>
      <c r="X211" s="908" t="s">
        <v>78</v>
      </c>
      <c r="Y211" s="908" t="s">
        <v>36</v>
      </c>
      <c r="Z211" s="908" t="s">
        <v>36</v>
      </c>
      <c r="AA211" s="908" t="s">
        <v>79</v>
      </c>
      <c r="AB211" s="908" t="s">
        <v>37</v>
      </c>
      <c r="AC211" s="909" t="s">
        <v>4</v>
      </c>
      <c r="AD211" s="14"/>
      <c r="AE211" s="17" t="s">
        <v>9</v>
      </c>
      <c r="AF211" s="17" t="s">
        <v>0</v>
      </c>
      <c r="AG211" s="17" t="s">
        <v>0</v>
      </c>
      <c r="AH211" s="8"/>
      <c r="AI211" s="8"/>
      <c r="AJ211" s="8"/>
    </row>
    <row r="212" spans="1:36" s="9" customFormat="1" ht="47.25" thickBot="1">
      <c r="A212" s="19"/>
      <c r="B212" s="432" t="s">
        <v>895</v>
      </c>
      <c r="C212" s="433" t="s">
        <v>896</v>
      </c>
      <c r="D212" s="434">
        <v>2024</v>
      </c>
      <c r="E212" s="431">
        <v>3798</v>
      </c>
      <c r="F212" s="431">
        <v>7301</v>
      </c>
      <c r="G212" s="429" t="s">
        <v>897</v>
      </c>
      <c r="H212" s="886" t="s">
        <v>957</v>
      </c>
      <c r="I212" s="228" t="s">
        <v>958</v>
      </c>
      <c r="J212" s="429" t="s">
        <v>3</v>
      </c>
      <c r="K212" s="229" t="s">
        <v>959</v>
      </c>
      <c r="L212" s="430" t="s">
        <v>278</v>
      </c>
      <c r="M212" s="431">
        <v>3798</v>
      </c>
      <c r="N212" s="15" t="s">
        <v>12</v>
      </c>
      <c r="O212" s="25" t="s">
        <v>634</v>
      </c>
      <c r="P212" s="902" t="s">
        <v>1643</v>
      </c>
      <c r="Q212" s="870" t="s">
        <v>168</v>
      </c>
      <c r="R212" s="257" t="s">
        <v>168</v>
      </c>
      <c r="S212" s="16" t="s">
        <v>12</v>
      </c>
      <c r="T212" s="914"/>
      <c r="U212" s="907" t="s">
        <v>4</v>
      </c>
      <c r="V212" s="908" t="s">
        <v>4</v>
      </c>
      <c r="W212" s="908" t="s">
        <v>78</v>
      </c>
      <c r="X212" s="908" t="s">
        <v>4</v>
      </c>
      <c r="Y212" s="908" t="s">
        <v>78</v>
      </c>
      <c r="Z212" s="908" t="s">
        <v>78</v>
      </c>
      <c r="AA212" s="908" t="s">
        <v>4</v>
      </c>
      <c r="AB212" s="908" t="s">
        <v>79</v>
      </c>
      <c r="AC212" s="909" t="s">
        <v>4</v>
      </c>
      <c r="AD212" s="14"/>
      <c r="AE212" s="17" t="s">
        <v>12</v>
      </c>
      <c r="AF212" s="17" t="s">
        <v>0</v>
      </c>
      <c r="AG212" s="17" t="s">
        <v>0</v>
      </c>
      <c r="AH212" s="8"/>
      <c r="AI212" s="8"/>
      <c r="AJ212" s="8"/>
    </row>
    <row r="213" spans="1:36" s="9" customFormat="1" ht="47.25" thickBot="1">
      <c r="A213" s="19"/>
      <c r="B213" s="432" t="s">
        <v>895</v>
      </c>
      <c r="C213" s="433" t="s">
        <v>896</v>
      </c>
      <c r="D213" s="434">
        <v>2024</v>
      </c>
      <c r="E213" s="431">
        <v>459638</v>
      </c>
      <c r="F213" s="431">
        <v>8638</v>
      </c>
      <c r="G213" s="429" t="s">
        <v>897</v>
      </c>
      <c r="H213" s="886" t="s">
        <v>1128</v>
      </c>
      <c r="I213" s="228" t="s">
        <v>1129</v>
      </c>
      <c r="J213" s="429" t="s">
        <v>1012</v>
      </c>
      <c r="K213" s="229" t="s">
        <v>1130</v>
      </c>
      <c r="L213" s="430" t="s">
        <v>278</v>
      </c>
      <c r="M213" s="431">
        <v>459638</v>
      </c>
      <c r="N213" s="15" t="s">
        <v>0</v>
      </c>
      <c r="O213" s="25"/>
      <c r="P213" s="902"/>
      <c r="Q213" s="870" t="s">
        <v>181</v>
      </c>
      <c r="R213" s="257" t="s">
        <v>181</v>
      </c>
      <c r="S213" s="16" t="s">
        <v>0</v>
      </c>
      <c r="T213" s="914"/>
      <c r="U213" s="907" t="s">
        <v>2</v>
      </c>
      <c r="V213" s="908" t="s">
        <v>2</v>
      </c>
      <c r="W213" s="908" t="s">
        <v>2</v>
      </c>
      <c r="X213" s="908" t="s">
        <v>2</v>
      </c>
      <c r="Y213" s="908" t="s">
        <v>2</v>
      </c>
      <c r="Z213" s="908" t="s">
        <v>2</v>
      </c>
      <c r="AA213" s="908" t="s">
        <v>2</v>
      </c>
      <c r="AB213" s="908" t="s">
        <v>2</v>
      </c>
      <c r="AC213" s="909" t="s">
        <v>2</v>
      </c>
      <c r="AD213" s="14"/>
      <c r="AE213" s="17" t="s">
        <v>0</v>
      </c>
      <c r="AF213" s="17" t="s">
        <v>0</v>
      </c>
      <c r="AG213" s="17" t="s">
        <v>0</v>
      </c>
      <c r="AH213" s="8"/>
      <c r="AI213" s="8"/>
      <c r="AJ213" s="8"/>
    </row>
    <row r="214" spans="1:36" s="9" customFormat="1" ht="47.25" thickBot="1">
      <c r="A214" s="19"/>
      <c r="B214" s="432" t="s">
        <v>895</v>
      </c>
      <c r="C214" s="433" t="s">
        <v>896</v>
      </c>
      <c r="D214" s="434">
        <v>2024</v>
      </c>
      <c r="E214" s="431">
        <v>4308</v>
      </c>
      <c r="F214" s="431">
        <v>8642</v>
      </c>
      <c r="G214" s="429" t="s">
        <v>897</v>
      </c>
      <c r="H214" s="886" t="s">
        <v>1128</v>
      </c>
      <c r="I214" s="228" t="s">
        <v>1323</v>
      </c>
      <c r="J214" s="429" t="s">
        <v>3</v>
      </c>
      <c r="K214" s="229" t="s">
        <v>1324</v>
      </c>
      <c r="L214" s="430" t="s">
        <v>278</v>
      </c>
      <c r="M214" s="431">
        <v>4308</v>
      </c>
      <c r="N214" s="15" t="s">
        <v>1</v>
      </c>
      <c r="O214" s="25" t="s">
        <v>1472</v>
      </c>
      <c r="P214" s="902" t="s">
        <v>1644</v>
      </c>
      <c r="Q214" s="870" t="s">
        <v>167</v>
      </c>
      <c r="R214" s="257" t="s">
        <v>168</v>
      </c>
      <c r="S214" s="16" t="s">
        <v>1</v>
      </c>
      <c r="T214" s="914"/>
      <c r="U214" s="907" t="s">
        <v>2</v>
      </c>
      <c r="V214" s="908" t="s">
        <v>2</v>
      </c>
      <c r="W214" s="908" t="s">
        <v>2</v>
      </c>
      <c r="X214" s="908" t="s">
        <v>2</v>
      </c>
      <c r="Y214" s="908" t="s">
        <v>2</v>
      </c>
      <c r="Z214" s="908" t="s">
        <v>2</v>
      </c>
      <c r="AA214" s="908" t="s">
        <v>2</v>
      </c>
      <c r="AB214" s="908" t="s">
        <v>2</v>
      </c>
      <c r="AC214" s="909" t="s">
        <v>2</v>
      </c>
      <c r="AD214" s="14"/>
      <c r="AE214" s="17" t="s">
        <v>1</v>
      </c>
      <c r="AF214" s="17" t="s">
        <v>0</v>
      </c>
      <c r="AG214" s="17" t="s">
        <v>0</v>
      </c>
      <c r="AH214" s="8"/>
      <c r="AI214" s="8"/>
      <c r="AJ214" s="8"/>
    </row>
    <row r="215" spans="1:36" s="9" customFormat="1" ht="47.25" thickBot="1">
      <c r="A215" s="19"/>
      <c r="B215" s="432" t="s">
        <v>895</v>
      </c>
      <c r="C215" s="433" t="s">
        <v>896</v>
      </c>
      <c r="D215" s="434">
        <v>2024</v>
      </c>
      <c r="E215" s="431">
        <v>3586</v>
      </c>
      <c r="F215" s="431">
        <v>3382</v>
      </c>
      <c r="G215" s="429" t="s">
        <v>897</v>
      </c>
      <c r="H215" s="886" t="s">
        <v>1376</v>
      </c>
      <c r="I215" s="228" t="s">
        <v>1377</v>
      </c>
      <c r="J215" s="429" t="s">
        <v>10</v>
      </c>
      <c r="K215" s="229" t="s">
        <v>1378</v>
      </c>
      <c r="L215" s="430" t="s">
        <v>278</v>
      </c>
      <c r="M215" s="431">
        <v>3586</v>
      </c>
      <c r="N215" s="15" t="s">
        <v>11</v>
      </c>
      <c r="O215" s="25"/>
      <c r="P215" s="902" t="s">
        <v>1645</v>
      </c>
      <c r="Q215" s="870" t="s">
        <v>33</v>
      </c>
      <c r="R215" s="257" t="s">
        <v>33</v>
      </c>
      <c r="S215" s="16" t="s">
        <v>11</v>
      </c>
      <c r="T215" s="914"/>
      <c r="U215" s="907" t="s">
        <v>4</v>
      </c>
      <c r="V215" s="908" t="s">
        <v>4</v>
      </c>
      <c r="W215" s="908" t="s">
        <v>4</v>
      </c>
      <c r="X215" s="908" t="s">
        <v>4</v>
      </c>
      <c r="Y215" s="908" t="s">
        <v>4</v>
      </c>
      <c r="Z215" s="908" t="s">
        <v>4</v>
      </c>
      <c r="AA215" s="908" t="s">
        <v>4</v>
      </c>
      <c r="AB215" s="908" t="s">
        <v>79</v>
      </c>
      <c r="AC215" s="909" t="s">
        <v>4</v>
      </c>
      <c r="AD215" s="14"/>
      <c r="AE215" s="17" t="s">
        <v>1</v>
      </c>
      <c r="AF215" s="17" t="s">
        <v>0</v>
      </c>
      <c r="AG215" s="17" t="s">
        <v>0</v>
      </c>
      <c r="AH215" s="8"/>
      <c r="AI215" s="8"/>
      <c r="AJ215" s="8"/>
    </row>
    <row r="216" spans="1:36" s="9" customFormat="1" ht="47.25" thickBot="1">
      <c r="A216" s="19"/>
      <c r="B216" s="432" t="s">
        <v>895</v>
      </c>
      <c r="C216" s="433" t="s">
        <v>896</v>
      </c>
      <c r="D216" s="434">
        <v>2024</v>
      </c>
      <c r="E216" s="431">
        <v>4616</v>
      </c>
      <c r="F216" s="431">
        <v>10195</v>
      </c>
      <c r="G216" s="429" t="s">
        <v>897</v>
      </c>
      <c r="H216" s="886" t="s">
        <v>972</v>
      </c>
      <c r="I216" s="228" t="s">
        <v>1271</v>
      </c>
      <c r="J216" s="429" t="s">
        <v>1272</v>
      </c>
      <c r="K216" s="229" t="s">
        <v>1273</v>
      </c>
      <c r="L216" s="430" t="s">
        <v>278</v>
      </c>
      <c r="M216" s="431">
        <v>4616</v>
      </c>
      <c r="N216" s="15" t="s">
        <v>7</v>
      </c>
      <c r="O216" s="25"/>
      <c r="P216" s="902" t="s">
        <v>1570</v>
      </c>
      <c r="Q216" s="870" t="s">
        <v>33</v>
      </c>
      <c r="R216" s="257" t="s">
        <v>33</v>
      </c>
      <c r="S216" s="16" t="s">
        <v>6</v>
      </c>
      <c r="T216" s="914"/>
      <c r="U216" s="907" t="s">
        <v>4</v>
      </c>
      <c r="V216" s="908" t="s">
        <v>4</v>
      </c>
      <c r="W216" s="908" t="s">
        <v>4</v>
      </c>
      <c r="X216" s="908" t="s">
        <v>4</v>
      </c>
      <c r="Y216" s="908" t="s">
        <v>4</v>
      </c>
      <c r="Z216" s="908" t="s">
        <v>4</v>
      </c>
      <c r="AA216" s="908" t="s">
        <v>79</v>
      </c>
      <c r="AB216" s="908" t="s">
        <v>4</v>
      </c>
      <c r="AC216" s="909" t="s">
        <v>4</v>
      </c>
      <c r="AD216" s="14"/>
      <c r="AE216" s="17" t="s">
        <v>27</v>
      </c>
      <c r="AF216" s="17" t="s">
        <v>0</v>
      </c>
      <c r="AG216" s="17" t="s">
        <v>0</v>
      </c>
      <c r="AH216" s="8"/>
      <c r="AI216" s="8"/>
      <c r="AJ216" s="8"/>
    </row>
    <row r="217" spans="1:36" s="9" customFormat="1" ht="47.25" thickBot="1">
      <c r="A217" s="19"/>
      <c r="B217" s="432" t="s">
        <v>895</v>
      </c>
      <c r="C217" s="433" t="s">
        <v>896</v>
      </c>
      <c r="D217" s="434">
        <v>2024</v>
      </c>
      <c r="E217" s="431">
        <v>4013</v>
      </c>
      <c r="F217" s="431">
        <v>9332</v>
      </c>
      <c r="G217" s="429" t="s">
        <v>897</v>
      </c>
      <c r="H217" s="886" t="s">
        <v>966</v>
      </c>
      <c r="I217" s="228" t="s">
        <v>1179</v>
      </c>
      <c r="J217" s="429" t="s">
        <v>1173</v>
      </c>
      <c r="K217" s="229" t="s">
        <v>1180</v>
      </c>
      <c r="L217" s="430" t="s">
        <v>278</v>
      </c>
      <c r="M217" s="431">
        <v>4013</v>
      </c>
      <c r="N217" s="15" t="s">
        <v>0</v>
      </c>
      <c r="O217" s="25"/>
      <c r="P217" s="902" t="s">
        <v>1646</v>
      </c>
      <c r="Q217" s="870" t="s">
        <v>171</v>
      </c>
      <c r="R217" s="257" t="s">
        <v>181</v>
      </c>
      <c r="S217" s="16" t="s">
        <v>0</v>
      </c>
      <c r="T217" s="914"/>
      <c r="U217" s="907" t="s">
        <v>2</v>
      </c>
      <c r="V217" s="908" t="s">
        <v>2</v>
      </c>
      <c r="W217" s="908" t="s">
        <v>2</v>
      </c>
      <c r="X217" s="908" t="s">
        <v>2</v>
      </c>
      <c r="Y217" s="908" t="s">
        <v>2</v>
      </c>
      <c r="Z217" s="908" t="s">
        <v>2</v>
      </c>
      <c r="AA217" s="908" t="s">
        <v>2</v>
      </c>
      <c r="AB217" s="908" t="s">
        <v>2</v>
      </c>
      <c r="AC217" s="909" t="s">
        <v>37</v>
      </c>
      <c r="AD217" s="14"/>
      <c r="AE217" s="17" t="s">
        <v>0</v>
      </c>
      <c r="AF217" s="17" t="s">
        <v>0</v>
      </c>
      <c r="AG217" s="17" t="s">
        <v>0</v>
      </c>
      <c r="AH217" s="8"/>
      <c r="AI217" s="8"/>
      <c r="AJ217" s="8"/>
    </row>
    <row r="218" spans="1:36" s="9" customFormat="1" ht="47.25" thickBot="1">
      <c r="A218" s="19"/>
      <c r="B218" s="432" t="s">
        <v>895</v>
      </c>
      <c r="C218" s="433" t="s">
        <v>896</v>
      </c>
      <c r="D218" s="434">
        <v>2024</v>
      </c>
      <c r="E218" s="431">
        <v>4001</v>
      </c>
      <c r="F218" s="431">
        <v>9293</v>
      </c>
      <c r="G218" s="429" t="s">
        <v>897</v>
      </c>
      <c r="H218" s="886" t="s">
        <v>966</v>
      </c>
      <c r="I218" s="228" t="s">
        <v>1177</v>
      </c>
      <c r="J218" s="429" t="s">
        <v>3</v>
      </c>
      <c r="K218" s="229" t="s">
        <v>1178</v>
      </c>
      <c r="L218" s="430" t="s">
        <v>278</v>
      </c>
      <c r="M218" s="431">
        <v>4001</v>
      </c>
      <c r="N218" s="15" t="s">
        <v>0</v>
      </c>
      <c r="O218" s="25"/>
      <c r="P218" s="902"/>
      <c r="Q218" s="870" t="s">
        <v>181</v>
      </c>
      <c r="R218" s="257" t="s">
        <v>181</v>
      </c>
      <c r="S218" s="16" t="s">
        <v>0</v>
      </c>
      <c r="T218" s="914"/>
      <c r="U218" s="907" t="s">
        <v>2</v>
      </c>
      <c r="V218" s="908" t="s">
        <v>2</v>
      </c>
      <c r="W218" s="908" t="s">
        <v>2</v>
      </c>
      <c r="X218" s="908" t="s">
        <v>2</v>
      </c>
      <c r="Y218" s="908" t="s">
        <v>2</v>
      </c>
      <c r="Z218" s="908" t="s">
        <v>2</v>
      </c>
      <c r="AA218" s="908" t="s">
        <v>2</v>
      </c>
      <c r="AB218" s="908" t="s">
        <v>2</v>
      </c>
      <c r="AC218" s="909" t="s">
        <v>2</v>
      </c>
      <c r="AD218" s="14"/>
      <c r="AE218" s="17" t="s">
        <v>0</v>
      </c>
      <c r="AF218" s="17" t="s">
        <v>0</v>
      </c>
      <c r="AG218" s="17" t="s">
        <v>0</v>
      </c>
      <c r="AH218" s="8"/>
      <c r="AI218" s="8"/>
      <c r="AJ218" s="8"/>
    </row>
    <row r="219" spans="1:36" s="9" customFormat="1" ht="47.25" thickBot="1">
      <c r="A219" s="19"/>
      <c r="B219" s="432" t="s">
        <v>895</v>
      </c>
      <c r="C219" s="433" t="s">
        <v>896</v>
      </c>
      <c r="D219" s="434">
        <v>2024</v>
      </c>
      <c r="E219" s="431">
        <v>4040</v>
      </c>
      <c r="F219" s="431">
        <v>9438</v>
      </c>
      <c r="G219" s="429" t="s">
        <v>897</v>
      </c>
      <c r="H219" s="886" t="s">
        <v>966</v>
      </c>
      <c r="I219" s="228" t="s">
        <v>1184</v>
      </c>
      <c r="J219" s="429" t="s">
        <v>3</v>
      </c>
      <c r="K219" s="229" t="s">
        <v>1185</v>
      </c>
      <c r="L219" s="430" t="s">
        <v>278</v>
      </c>
      <c r="M219" s="431">
        <v>4040</v>
      </c>
      <c r="N219" s="15" t="s">
        <v>0</v>
      </c>
      <c r="O219" s="25"/>
      <c r="P219" s="902"/>
      <c r="Q219" s="870" t="s">
        <v>169</v>
      </c>
      <c r="R219" s="257" t="s">
        <v>169</v>
      </c>
      <c r="S219" s="16" t="s">
        <v>0</v>
      </c>
      <c r="T219" s="914"/>
      <c r="U219" s="907" t="s">
        <v>2</v>
      </c>
      <c r="V219" s="908" t="s">
        <v>2</v>
      </c>
      <c r="W219" s="908" t="s">
        <v>2</v>
      </c>
      <c r="X219" s="908" t="s">
        <v>2</v>
      </c>
      <c r="Y219" s="908" t="s">
        <v>2</v>
      </c>
      <c r="Z219" s="908" t="s">
        <v>2</v>
      </c>
      <c r="AA219" s="908" t="s">
        <v>2</v>
      </c>
      <c r="AB219" s="908" t="s">
        <v>2</v>
      </c>
      <c r="AC219" s="909" t="s">
        <v>2</v>
      </c>
      <c r="AD219" s="14"/>
      <c r="AE219" s="17" t="s">
        <v>0</v>
      </c>
      <c r="AF219" s="17" t="s">
        <v>0</v>
      </c>
      <c r="AG219" s="17" t="s">
        <v>0</v>
      </c>
      <c r="AH219" s="8"/>
      <c r="AI219" s="8"/>
      <c r="AJ219" s="8"/>
    </row>
    <row r="220" spans="1:36" s="9" customFormat="1" ht="47.25" thickBot="1">
      <c r="A220" s="19"/>
      <c r="B220" s="432" t="s">
        <v>895</v>
      </c>
      <c r="C220" s="433" t="s">
        <v>896</v>
      </c>
      <c r="D220" s="434">
        <v>2024</v>
      </c>
      <c r="E220" s="431">
        <v>4035</v>
      </c>
      <c r="F220" s="431">
        <v>9437</v>
      </c>
      <c r="G220" s="429" t="s">
        <v>897</v>
      </c>
      <c r="H220" s="886" t="s">
        <v>966</v>
      </c>
      <c r="I220" s="228" t="s">
        <v>1181</v>
      </c>
      <c r="J220" s="429" t="s">
        <v>1182</v>
      </c>
      <c r="K220" s="229" t="s">
        <v>1183</v>
      </c>
      <c r="L220" s="430" t="s">
        <v>278</v>
      </c>
      <c r="M220" s="431">
        <v>4035</v>
      </c>
      <c r="N220" s="15" t="s">
        <v>0</v>
      </c>
      <c r="O220" s="25"/>
      <c r="P220" s="902"/>
      <c r="Q220" s="870" t="s">
        <v>181</v>
      </c>
      <c r="R220" s="257" t="s">
        <v>181</v>
      </c>
      <c r="S220" s="16" t="s">
        <v>0</v>
      </c>
      <c r="T220" s="914"/>
      <c r="U220" s="907" t="s">
        <v>2</v>
      </c>
      <c r="V220" s="908" t="s">
        <v>2</v>
      </c>
      <c r="W220" s="908" t="s">
        <v>2</v>
      </c>
      <c r="X220" s="908" t="s">
        <v>2</v>
      </c>
      <c r="Y220" s="908" t="s">
        <v>2</v>
      </c>
      <c r="Z220" s="908" t="s">
        <v>2</v>
      </c>
      <c r="AA220" s="908" t="s">
        <v>2</v>
      </c>
      <c r="AB220" s="908" t="s">
        <v>2</v>
      </c>
      <c r="AC220" s="909" t="s">
        <v>2</v>
      </c>
      <c r="AD220" s="14"/>
      <c r="AE220" s="17" t="s">
        <v>0</v>
      </c>
      <c r="AF220" s="17" t="s">
        <v>0</v>
      </c>
      <c r="AG220" s="17" t="s">
        <v>0</v>
      </c>
      <c r="AH220" s="8"/>
      <c r="AI220" s="8"/>
      <c r="AJ220" s="8"/>
    </row>
    <row r="221" spans="1:36" s="9" customFormat="1" ht="47.25" thickBot="1">
      <c r="A221" s="19"/>
      <c r="B221" s="432" t="s">
        <v>895</v>
      </c>
      <c r="C221" s="433" t="s">
        <v>896</v>
      </c>
      <c r="D221" s="434">
        <v>2024</v>
      </c>
      <c r="E221" s="431">
        <v>4195</v>
      </c>
      <c r="F221" s="431">
        <v>7877</v>
      </c>
      <c r="G221" s="429" t="s">
        <v>897</v>
      </c>
      <c r="H221" s="886" t="s">
        <v>1049</v>
      </c>
      <c r="I221" s="228" t="s">
        <v>1150</v>
      </c>
      <c r="J221" s="429" t="s">
        <v>1151</v>
      </c>
      <c r="K221" s="229" t="s">
        <v>1152</v>
      </c>
      <c r="L221" s="430" t="s">
        <v>278</v>
      </c>
      <c r="M221" s="431">
        <v>4195</v>
      </c>
      <c r="N221" s="15" t="s">
        <v>0</v>
      </c>
      <c r="O221" s="25"/>
      <c r="P221" s="902" t="s">
        <v>1658</v>
      </c>
      <c r="Q221" s="870" t="s">
        <v>168</v>
      </c>
      <c r="R221" s="257" t="s">
        <v>168</v>
      </c>
      <c r="S221" s="16" t="s">
        <v>0</v>
      </c>
      <c r="T221" s="914"/>
      <c r="U221" s="907" t="s">
        <v>2</v>
      </c>
      <c r="V221" s="908" t="s">
        <v>2</v>
      </c>
      <c r="W221" s="908" t="s">
        <v>2</v>
      </c>
      <c r="X221" s="908" t="s">
        <v>2</v>
      </c>
      <c r="Y221" s="908" t="s">
        <v>2</v>
      </c>
      <c r="Z221" s="908" t="s">
        <v>2</v>
      </c>
      <c r="AA221" s="908" t="s">
        <v>2</v>
      </c>
      <c r="AB221" s="908" t="s">
        <v>2</v>
      </c>
      <c r="AC221" s="909" t="s">
        <v>78</v>
      </c>
      <c r="AD221" s="14"/>
      <c r="AE221" s="17" t="s">
        <v>0</v>
      </c>
      <c r="AF221" s="17" t="s">
        <v>0</v>
      </c>
      <c r="AG221" s="17" t="s">
        <v>0</v>
      </c>
      <c r="AH221" s="8"/>
      <c r="AI221" s="8"/>
      <c r="AJ221" s="8"/>
    </row>
    <row r="222" spans="1:36" s="9" customFormat="1" ht="48" thickBot="1">
      <c r="A222" s="19"/>
      <c r="B222" s="432" t="s">
        <v>895</v>
      </c>
      <c r="C222" s="433" t="s">
        <v>896</v>
      </c>
      <c r="D222" s="434">
        <v>2024</v>
      </c>
      <c r="E222" s="431">
        <v>4198</v>
      </c>
      <c r="F222" s="431">
        <v>7844</v>
      </c>
      <c r="G222" s="429" t="s">
        <v>897</v>
      </c>
      <c r="H222" s="886" t="s">
        <v>1049</v>
      </c>
      <c r="I222" s="228" t="s">
        <v>1153</v>
      </c>
      <c r="J222" s="429" t="s">
        <v>3</v>
      </c>
      <c r="K222" s="229" t="s">
        <v>1154</v>
      </c>
      <c r="L222" s="430" t="s">
        <v>278</v>
      </c>
      <c r="M222" s="431">
        <v>4198</v>
      </c>
      <c r="N222" s="15" t="s">
        <v>0</v>
      </c>
      <c r="O222" s="25"/>
      <c r="P222" s="902" t="s">
        <v>1560</v>
      </c>
      <c r="Q222" s="870" t="s">
        <v>169</v>
      </c>
      <c r="R222" s="257" t="s">
        <v>169</v>
      </c>
      <c r="S222" s="16" t="s">
        <v>0</v>
      </c>
      <c r="T222" s="914"/>
      <c r="U222" s="907" t="s">
        <v>2</v>
      </c>
      <c r="V222" s="908" t="s">
        <v>2</v>
      </c>
      <c r="W222" s="908" t="s">
        <v>2</v>
      </c>
      <c r="X222" s="908" t="s">
        <v>4</v>
      </c>
      <c r="Y222" s="908" t="s">
        <v>2</v>
      </c>
      <c r="Z222" s="908" t="s">
        <v>2</v>
      </c>
      <c r="AA222" s="908" t="s">
        <v>4</v>
      </c>
      <c r="AB222" s="908" t="s">
        <v>37</v>
      </c>
      <c r="AC222" s="909" t="s">
        <v>4</v>
      </c>
      <c r="AD222" s="14"/>
      <c r="AE222" s="17" t="s">
        <v>8</v>
      </c>
      <c r="AF222" s="17" t="s">
        <v>0</v>
      </c>
      <c r="AG222" s="17" t="s">
        <v>0</v>
      </c>
      <c r="AH222" s="8"/>
      <c r="AI222" s="8"/>
      <c r="AJ222" s="8"/>
    </row>
    <row r="223" spans="1:36" s="9" customFormat="1" ht="47.25" thickBot="1">
      <c r="A223" s="19"/>
      <c r="B223" s="432" t="s">
        <v>895</v>
      </c>
      <c r="C223" s="433" t="s">
        <v>896</v>
      </c>
      <c r="D223" s="434">
        <v>2024</v>
      </c>
      <c r="E223" s="431">
        <v>4192</v>
      </c>
      <c r="F223" s="431">
        <v>7878</v>
      </c>
      <c r="G223" s="429" t="s">
        <v>897</v>
      </c>
      <c r="H223" s="886" t="s">
        <v>1049</v>
      </c>
      <c r="I223" s="228" t="s">
        <v>1450</v>
      </c>
      <c r="J223" s="429" t="s">
        <v>1451</v>
      </c>
      <c r="K223" s="229" t="s">
        <v>1452</v>
      </c>
      <c r="L223" s="430" t="s">
        <v>278</v>
      </c>
      <c r="M223" s="431">
        <v>4192</v>
      </c>
      <c r="N223" s="15" t="s">
        <v>8</v>
      </c>
      <c r="O223" s="25" t="s">
        <v>1468</v>
      </c>
      <c r="P223" s="902" t="s">
        <v>1647</v>
      </c>
      <c r="Q223" s="870" t="s">
        <v>167</v>
      </c>
      <c r="R223" s="257" t="s">
        <v>168</v>
      </c>
      <c r="S223" s="16" t="s">
        <v>8</v>
      </c>
      <c r="T223" s="914"/>
      <c r="U223" s="907" t="s">
        <v>2</v>
      </c>
      <c r="V223" s="908" t="s">
        <v>2</v>
      </c>
      <c r="W223" s="908" t="s">
        <v>2</v>
      </c>
      <c r="X223" s="908" t="s">
        <v>2</v>
      </c>
      <c r="Y223" s="908" t="s">
        <v>2</v>
      </c>
      <c r="Z223" s="908" t="s">
        <v>2</v>
      </c>
      <c r="AA223" s="908" t="s">
        <v>37</v>
      </c>
      <c r="AB223" s="908" t="s">
        <v>36</v>
      </c>
      <c r="AC223" s="909" t="s">
        <v>4</v>
      </c>
      <c r="AD223" s="14"/>
      <c r="AE223" s="17" t="s">
        <v>0</v>
      </c>
      <c r="AF223" s="17" t="s">
        <v>0</v>
      </c>
      <c r="AG223" s="17" t="s">
        <v>0</v>
      </c>
      <c r="AH223" s="8"/>
      <c r="AI223" s="8"/>
      <c r="AJ223" s="8"/>
    </row>
    <row r="224" spans="1:36" s="9" customFormat="1" ht="47.25" thickBot="1">
      <c r="A224" s="19"/>
      <c r="B224" s="432" t="s">
        <v>895</v>
      </c>
      <c r="C224" s="433" t="s">
        <v>896</v>
      </c>
      <c r="D224" s="434">
        <v>2024</v>
      </c>
      <c r="E224" s="431">
        <v>1975</v>
      </c>
      <c r="F224" s="431">
        <v>141</v>
      </c>
      <c r="G224" s="429" t="s">
        <v>897</v>
      </c>
      <c r="H224" s="886" t="s">
        <v>898</v>
      </c>
      <c r="I224" s="228" t="s">
        <v>901</v>
      </c>
      <c r="J224" s="429" t="s">
        <v>3</v>
      </c>
      <c r="K224" s="229" t="s">
        <v>902</v>
      </c>
      <c r="L224" s="430" t="s">
        <v>278</v>
      </c>
      <c r="M224" s="431">
        <v>1975</v>
      </c>
      <c r="N224" s="15" t="s">
        <v>12</v>
      </c>
      <c r="O224" s="25" t="s">
        <v>634</v>
      </c>
      <c r="P224" s="902" t="s">
        <v>1490</v>
      </c>
      <c r="Q224" s="870" t="s">
        <v>181</v>
      </c>
      <c r="R224" s="257" t="s">
        <v>181</v>
      </c>
      <c r="S224" s="16" t="s">
        <v>12</v>
      </c>
      <c r="T224" s="914"/>
      <c r="U224" s="907" t="s">
        <v>4</v>
      </c>
      <c r="V224" s="908" t="s">
        <v>79</v>
      </c>
      <c r="W224" s="908" t="s">
        <v>37</v>
      </c>
      <c r="X224" s="908" t="s">
        <v>4</v>
      </c>
      <c r="Y224" s="908" t="s">
        <v>37</v>
      </c>
      <c r="Z224" s="908" t="s">
        <v>37</v>
      </c>
      <c r="AA224" s="908" t="s">
        <v>4</v>
      </c>
      <c r="AB224" s="908" t="s">
        <v>78</v>
      </c>
      <c r="AC224" s="909" t="s">
        <v>4</v>
      </c>
      <c r="AD224" s="14"/>
      <c r="AE224" s="17" t="s">
        <v>8</v>
      </c>
      <c r="AF224" s="17" t="s">
        <v>33</v>
      </c>
      <c r="AG224" s="17" t="s">
        <v>33</v>
      </c>
      <c r="AH224" s="8"/>
      <c r="AI224" s="8"/>
      <c r="AJ224" s="8"/>
    </row>
    <row r="225" spans="1:36" s="9" customFormat="1" ht="47.25" thickBot="1">
      <c r="A225" s="19"/>
      <c r="B225" s="432" t="s">
        <v>895</v>
      </c>
      <c r="C225" s="433" t="s">
        <v>896</v>
      </c>
      <c r="D225" s="434">
        <v>2024</v>
      </c>
      <c r="E225" s="431">
        <v>1958</v>
      </c>
      <c r="F225" s="431">
        <v>176</v>
      </c>
      <c r="G225" s="429" t="s">
        <v>897</v>
      </c>
      <c r="H225" s="886" t="s">
        <v>898</v>
      </c>
      <c r="I225" s="228" t="s">
        <v>899</v>
      </c>
      <c r="J225" s="429" t="s">
        <v>10</v>
      </c>
      <c r="K225" s="229" t="s">
        <v>900</v>
      </c>
      <c r="L225" s="430" t="s">
        <v>278</v>
      </c>
      <c r="M225" s="431">
        <v>1958</v>
      </c>
      <c r="N225" s="15" t="s">
        <v>12</v>
      </c>
      <c r="O225" s="25" t="s">
        <v>634</v>
      </c>
      <c r="P225" s="902" t="s">
        <v>1490</v>
      </c>
      <c r="Q225" s="870" t="s">
        <v>181</v>
      </c>
      <c r="R225" s="257" t="s">
        <v>181</v>
      </c>
      <c r="S225" s="16" t="s">
        <v>12</v>
      </c>
      <c r="T225" s="914"/>
      <c r="U225" s="907" t="s">
        <v>4</v>
      </c>
      <c r="V225" s="908" t="s">
        <v>78</v>
      </c>
      <c r="W225" s="908" t="s">
        <v>37</v>
      </c>
      <c r="X225" s="908" t="s">
        <v>4</v>
      </c>
      <c r="Y225" s="908" t="s">
        <v>37</v>
      </c>
      <c r="Z225" s="908" t="s">
        <v>37</v>
      </c>
      <c r="AA225" s="908" t="s">
        <v>37</v>
      </c>
      <c r="AB225" s="908" t="s">
        <v>78</v>
      </c>
      <c r="AC225" s="909" t="s">
        <v>4</v>
      </c>
      <c r="AD225" s="14"/>
      <c r="AE225" s="17" t="s">
        <v>8</v>
      </c>
      <c r="AF225" s="17" t="s">
        <v>0</v>
      </c>
      <c r="AG225" s="17" t="s">
        <v>0</v>
      </c>
      <c r="AH225" s="8"/>
      <c r="AI225" s="8"/>
      <c r="AJ225" s="8"/>
    </row>
    <row r="226" spans="1:36" s="9" customFormat="1" ht="47.25" thickBot="1">
      <c r="A226" s="19"/>
      <c r="B226" s="432" t="s">
        <v>895</v>
      </c>
      <c r="C226" s="433" t="s">
        <v>896</v>
      </c>
      <c r="D226" s="434">
        <v>2024</v>
      </c>
      <c r="E226" s="431">
        <v>4571</v>
      </c>
      <c r="F226" s="431">
        <v>10332</v>
      </c>
      <c r="G226" s="429" t="s">
        <v>897</v>
      </c>
      <c r="H226" s="886" t="s">
        <v>972</v>
      </c>
      <c r="I226" s="228" t="s">
        <v>1356</v>
      </c>
      <c r="J226" s="429" t="s">
        <v>928</v>
      </c>
      <c r="K226" s="229" t="s">
        <v>1357</v>
      </c>
      <c r="L226" s="430" t="s">
        <v>278</v>
      </c>
      <c r="M226" s="431">
        <v>4571</v>
      </c>
      <c r="N226" s="15" t="s">
        <v>1</v>
      </c>
      <c r="O226" s="25" t="s">
        <v>1475</v>
      </c>
      <c r="P226" s="902" t="s">
        <v>1648</v>
      </c>
      <c r="Q226" s="870" t="s">
        <v>168</v>
      </c>
      <c r="R226" s="257" t="s">
        <v>168</v>
      </c>
      <c r="S226" s="16" t="s">
        <v>1</v>
      </c>
      <c r="T226" s="914"/>
      <c r="U226" s="907" t="s">
        <v>2</v>
      </c>
      <c r="V226" s="908" t="s">
        <v>2</v>
      </c>
      <c r="W226" s="908" t="s">
        <v>2</v>
      </c>
      <c r="X226" s="908" t="s">
        <v>2</v>
      </c>
      <c r="Y226" s="908" t="s">
        <v>2</v>
      </c>
      <c r="Z226" s="908" t="s">
        <v>2</v>
      </c>
      <c r="AA226" s="908" t="s">
        <v>2</v>
      </c>
      <c r="AB226" s="908" t="s">
        <v>2</v>
      </c>
      <c r="AC226" s="909" t="s">
        <v>2</v>
      </c>
      <c r="AD226" s="14"/>
      <c r="AE226" s="17" t="s">
        <v>8</v>
      </c>
      <c r="AF226" s="17" t="s">
        <v>0</v>
      </c>
      <c r="AG226" s="17" t="s">
        <v>0</v>
      </c>
      <c r="AH226" s="8"/>
      <c r="AI226" s="8"/>
      <c r="AJ226" s="8"/>
    </row>
    <row r="227" spans="1:36" s="9" customFormat="1" ht="47.25" thickBot="1">
      <c r="A227" s="19"/>
      <c r="B227" s="432" t="s">
        <v>895</v>
      </c>
      <c r="C227" s="433" t="s">
        <v>896</v>
      </c>
      <c r="D227" s="434">
        <v>2024</v>
      </c>
      <c r="E227" s="431">
        <v>3774</v>
      </c>
      <c r="F227" s="431">
        <v>8789</v>
      </c>
      <c r="G227" s="429" t="s">
        <v>897</v>
      </c>
      <c r="H227" s="886" t="s">
        <v>1155</v>
      </c>
      <c r="I227" s="228" t="s">
        <v>1156</v>
      </c>
      <c r="J227" s="429" t="s">
        <v>10</v>
      </c>
      <c r="K227" s="229" t="s">
        <v>1157</v>
      </c>
      <c r="L227" s="430" t="s">
        <v>278</v>
      </c>
      <c r="M227" s="431">
        <v>3774</v>
      </c>
      <c r="N227" s="15" t="s">
        <v>0</v>
      </c>
      <c r="O227" s="25"/>
      <c r="P227" s="902"/>
      <c r="Q227" s="870" t="s">
        <v>181</v>
      </c>
      <c r="R227" s="257" t="s">
        <v>181</v>
      </c>
      <c r="S227" s="16" t="s">
        <v>0</v>
      </c>
      <c r="T227" s="914"/>
      <c r="U227" s="907" t="s">
        <v>2</v>
      </c>
      <c r="V227" s="908" t="s">
        <v>2</v>
      </c>
      <c r="W227" s="908" t="s">
        <v>2</v>
      </c>
      <c r="X227" s="908" t="s">
        <v>2</v>
      </c>
      <c r="Y227" s="908" t="s">
        <v>2</v>
      </c>
      <c r="Z227" s="908" t="s">
        <v>2</v>
      </c>
      <c r="AA227" s="908" t="s">
        <v>2</v>
      </c>
      <c r="AB227" s="908" t="s">
        <v>2</v>
      </c>
      <c r="AC227" s="909" t="s">
        <v>2</v>
      </c>
      <c r="AD227" s="14"/>
      <c r="AE227" s="17" t="s">
        <v>0</v>
      </c>
      <c r="AF227" s="17" t="s">
        <v>0</v>
      </c>
      <c r="AG227" s="17" t="s">
        <v>0</v>
      </c>
      <c r="AH227" s="8"/>
      <c r="AI227" s="8"/>
      <c r="AJ227" s="8"/>
    </row>
    <row r="228" spans="1:36" s="9" customFormat="1" ht="47.25" thickBot="1">
      <c r="A228" s="19"/>
      <c r="B228" s="432" t="s">
        <v>895</v>
      </c>
      <c r="C228" s="433" t="s">
        <v>896</v>
      </c>
      <c r="D228" s="434">
        <v>2024</v>
      </c>
      <c r="E228" s="431">
        <v>4595</v>
      </c>
      <c r="F228" s="431">
        <v>10318</v>
      </c>
      <c r="G228" s="429" t="s">
        <v>897</v>
      </c>
      <c r="H228" s="886" t="s">
        <v>972</v>
      </c>
      <c r="I228" s="228" t="s">
        <v>1274</v>
      </c>
      <c r="J228" s="429" t="s">
        <v>3</v>
      </c>
      <c r="K228" s="229" t="s">
        <v>1275</v>
      </c>
      <c r="L228" s="430" t="s">
        <v>278</v>
      </c>
      <c r="M228" s="431">
        <v>4595</v>
      </c>
      <c r="N228" s="15" t="s">
        <v>7</v>
      </c>
      <c r="O228" s="25"/>
      <c r="P228" s="902" t="s">
        <v>1518</v>
      </c>
      <c r="Q228" s="870" t="s">
        <v>33</v>
      </c>
      <c r="R228" s="257" t="s">
        <v>33</v>
      </c>
      <c r="S228" s="16" t="s">
        <v>6</v>
      </c>
      <c r="T228" s="914"/>
      <c r="U228" s="907" t="s">
        <v>4</v>
      </c>
      <c r="V228" s="908" t="s">
        <v>4</v>
      </c>
      <c r="W228" s="908" t="s">
        <v>4</v>
      </c>
      <c r="X228" s="908" t="s">
        <v>79</v>
      </c>
      <c r="Y228" s="908" t="s">
        <v>4</v>
      </c>
      <c r="Z228" s="908" t="s">
        <v>4</v>
      </c>
      <c r="AA228" s="908" t="s">
        <v>4</v>
      </c>
      <c r="AB228" s="908" t="s">
        <v>4</v>
      </c>
      <c r="AC228" s="909" t="s">
        <v>4</v>
      </c>
      <c r="AD228" s="14"/>
      <c r="AE228" s="17" t="s">
        <v>8</v>
      </c>
      <c r="AF228" s="17" t="s">
        <v>33</v>
      </c>
      <c r="AG228" s="17" t="s">
        <v>33</v>
      </c>
      <c r="AH228" s="8"/>
      <c r="AI228" s="8"/>
      <c r="AJ228" s="8"/>
    </row>
    <row r="229" spans="1:36" s="9" customFormat="1" ht="47.25" thickBot="1">
      <c r="A229" s="19"/>
      <c r="B229" s="432" t="s">
        <v>895</v>
      </c>
      <c r="C229" s="433" t="s">
        <v>896</v>
      </c>
      <c r="D229" s="434">
        <v>2024</v>
      </c>
      <c r="E229" s="431">
        <v>3350</v>
      </c>
      <c r="F229" s="431">
        <v>2223</v>
      </c>
      <c r="G229" s="429" t="s">
        <v>897</v>
      </c>
      <c r="H229" s="886" t="s">
        <v>1008</v>
      </c>
      <c r="I229" s="228" t="s">
        <v>1258</v>
      </c>
      <c r="J229" s="429" t="s">
        <v>974</v>
      </c>
      <c r="K229" s="229" t="s">
        <v>1259</v>
      </c>
      <c r="L229" s="430" t="s">
        <v>278</v>
      </c>
      <c r="M229" s="431">
        <v>3350</v>
      </c>
      <c r="N229" s="15" t="s">
        <v>7</v>
      </c>
      <c r="O229" s="25"/>
      <c r="P229" s="902" t="s">
        <v>1502</v>
      </c>
      <c r="Q229" s="870" t="s">
        <v>33</v>
      </c>
      <c r="R229" s="257" t="s">
        <v>33</v>
      </c>
      <c r="S229" s="16" t="s">
        <v>6</v>
      </c>
      <c r="T229" s="914"/>
      <c r="U229" s="907" t="s">
        <v>4</v>
      </c>
      <c r="V229" s="908" t="s">
        <v>78</v>
      </c>
      <c r="W229" s="908" t="s">
        <v>78</v>
      </c>
      <c r="X229" s="908" t="s">
        <v>4</v>
      </c>
      <c r="Y229" s="908" t="s">
        <v>4</v>
      </c>
      <c r="Z229" s="908" t="s">
        <v>78</v>
      </c>
      <c r="AA229" s="908" t="s">
        <v>4</v>
      </c>
      <c r="AB229" s="908" t="s">
        <v>4</v>
      </c>
      <c r="AC229" s="909" t="s">
        <v>4</v>
      </c>
      <c r="AD229" s="14"/>
      <c r="AE229" s="897" t="s">
        <v>0</v>
      </c>
      <c r="AF229" s="897" t="s">
        <v>0</v>
      </c>
      <c r="AG229" s="897" t="s">
        <v>0</v>
      </c>
      <c r="AH229" s="8"/>
      <c r="AI229" s="8"/>
      <c r="AJ229" s="8"/>
    </row>
    <row r="230" spans="1:36" s="9" customFormat="1" ht="48" thickBot="1">
      <c r="A230" s="19"/>
      <c r="B230" s="432" t="s">
        <v>895</v>
      </c>
      <c r="C230" s="433" t="s">
        <v>896</v>
      </c>
      <c r="D230" s="434">
        <v>2024</v>
      </c>
      <c r="E230" s="431">
        <v>3343</v>
      </c>
      <c r="F230" s="431">
        <v>2246</v>
      </c>
      <c r="G230" s="429" t="s">
        <v>897</v>
      </c>
      <c r="H230" s="886" t="s">
        <v>1008</v>
      </c>
      <c r="I230" s="228" t="s">
        <v>1302</v>
      </c>
      <c r="J230" s="429" t="s">
        <v>10</v>
      </c>
      <c r="K230" s="229" t="s">
        <v>1303</v>
      </c>
      <c r="L230" s="430" t="s">
        <v>278</v>
      </c>
      <c r="M230" s="431">
        <v>3343</v>
      </c>
      <c r="N230" s="15" t="s">
        <v>1</v>
      </c>
      <c r="O230" s="25" t="s">
        <v>1471</v>
      </c>
      <c r="P230" s="902" t="s">
        <v>1649</v>
      </c>
      <c r="Q230" s="870" t="s">
        <v>169</v>
      </c>
      <c r="R230" s="257" t="s">
        <v>169</v>
      </c>
      <c r="S230" s="16" t="s">
        <v>1</v>
      </c>
      <c r="T230" s="914"/>
      <c r="U230" s="907" t="s">
        <v>2</v>
      </c>
      <c r="V230" s="908" t="s">
        <v>2</v>
      </c>
      <c r="W230" s="908" t="s">
        <v>2</v>
      </c>
      <c r="X230" s="908" t="s">
        <v>4</v>
      </c>
      <c r="Y230" s="908" t="s">
        <v>37</v>
      </c>
      <c r="Z230" s="908" t="s">
        <v>37</v>
      </c>
      <c r="AA230" s="908" t="s">
        <v>37</v>
      </c>
      <c r="AB230" s="908" t="s">
        <v>37</v>
      </c>
      <c r="AC230" s="909" t="s">
        <v>4</v>
      </c>
      <c r="AD230" s="14"/>
      <c r="AE230" s="17" t="s">
        <v>0</v>
      </c>
      <c r="AF230" s="17" t="s">
        <v>0</v>
      </c>
      <c r="AG230" s="17" t="s">
        <v>0</v>
      </c>
      <c r="AH230" s="8"/>
      <c r="AI230" s="8"/>
      <c r="AJ230" s="8"/>
    </row>
    <row r="231" spans="1:36" s="9" customFormat="1" ht="47.25" thickBot="1">
      <c r="A231" s="19"/>
      <c r="B231" s="432" t="s">
        <v>895</v>
      </c>
      <c r="C231" s="433" t="s">
        <v>896</v>
      </c>
      <c r="D231" s="434">
        <v>2024</v>
      </c>
      <c r="E231" s="431">
        <v>2770</v>
      </c>
      <c r="F231" s="431">
        <v>120</v>
      </c>
      <c r="G231" s="429" t="s">
        <v>897</v>
      </c>
      <c r="H231" s="886" t="s">
        <v>898</v>
      </c>
      <c r="I231" s="228" t="s">
        <v>1213</v>
      </c>
      <c r="J231" s="429" t="s">
        <v>974</v>
      </c>
      <c r="K231" s="229" t="s">
        <v>1214</v>
      </c>
      <c r="L231" s="430" t="s">
        <v>278</v>
      </c>
      <c r="M231" s="431">
        <v>2770</v>
      </c>
      <c r="N231" s="15" t="s">
        <v>29</v>
      </c>
      <c r="O231" s="25"/>
      <c r="P231" s="902" t="s">
        <v>1485</v>
      </c>
      <c r="Q231" s="870" t="s">
        <v>33</v>
      </c>
      <c r="R231" s="257" t="s">
        <v>33</v>
      </c>
      <c r="S231" s="16" t="s">
        <v>6</v>
      </c>
      <c r="T231" s="914"/>
      <c r="U231" s="907" t="s">
        <v>4</v>
      </c>
      <c r="V231" s="908" t="s">
        <v>109</v>
      </c>
      <c r="W231" s="908" t="s">
        <v>4</v>
      </c>
      <c r="X231" s="908" t="s">
        <v>109</v>
      </c>
      <c r="Y231" s="908" t="s">
        <v>109</v>
      </c>
      <c r="Z231" s="908" t="s">
        <v>109</v>
      </c>
      <c r="AA231" s="908" t="s">
        <v>4</v>
      </c>
      <c r="AB231" s="908" t="s">
        <v>109</v>
      </c>
      <c r="AC231" s="909" t="s">
        <v>4</v>
      </c>
      <c r="AD231" s="14"/>
      <c r="AE231" s="17" t="s">
        <v>6</v>
      </c>
      <c r="AF231" s="17" t="s">
        <v>0</v>
      </c>
      <c r="AG231" s="17" t="s">
        <v>0</v>
      </c>
      <c r="AH231" s="8"/>
      <c r="AI231" s="8"/>
      <c r="AJ231" s="8"/>
    </row>
    <row r="232" spans="1:36" s="9" customFormat="1" ht="47.25" thickBot="1">
      <c r="A232" s="19"/>
      <c r="B232" s="432" t="s">
        <v>895</v>
      </c>
      <c r="C232" s="433" t="s">
        <v>896</v>
      </c>
      <c r="D232" s="434">
        <v>2024</v>
      </c>
      <c r="E232" s="431">
        <v>2767</v>
      </c>
      <c r="F232" s="431">
        <v>119</v>
      </c>
      <c r="G232" s="429" t="s">
        <v>897</v>
      </c>
      <c r="H232" s="886" t="s">
        <v>898</v>
      </c>
      <c r="I232" s="228" t="s">
        <v>987</v>
      </c>
      <c r="J232" s="429" t="s">
        <v>3</v>
      </c>
      <c r="K232" s="229" t="s">
        <v>988</v>
      </c>
      <c r="L232" s="430" t="s">
        <v>278</v>
      </c>
      <c r="M232" s="431">
        <v>2767</v>
      </c>
      <c r="N232" s="15" t="s">
        <v>9</v>
      </c>
      <c r="O232" s="25" t="s">
        <v>634</v>
      </c>
      <c r="P232" s="902" t="s">
        <v>1527</v>
      </c>
      <c r="Q232" s="870" t="s">
        <v>181</v>
      </c>
      <c r="R232" s="257" t="s">
        <v>181</v>
      </c>
      <c r="S232" s="16" t="s">
        <v>9</v>
      </c>
      <c r="T232" s="914"/>
      <c r="U232" s="907" t="s">
        <v>37</v>
      </c>
      <c r="V232" s="908" t="s">
        <v>37</v>
      </c>
      <c r="W232" s="908" t="s">
        <v>37</v>
      </c>
      <c r="X232" s="908" t="s">
        <v>4</v>
      </c>
      <c r="Y232" s="908" t="s">
        <v>4</v>
      </c>
      <c r="Z232" s="908" t="s">
        <v>4</v>
      </c>
      <c r="AA232" s="908" t="s">
        <v>4</v>
      </c>
      <c r="AB232" s="908" t="s">
        <v>37</v>
      </c>
      <c r="AC232" s="909" t="s">
        <v>4</v>
      </c>
      <c r="AD232" s="14"/>
      <c r="AE232" s="17" t="s">
        <v>0</v>
      </c>
      <c r="AF232" s="17" t="s">
        <v>0</v>
      </c>
      <c r="AG232" s="17" t="s">
        <v>0</v>
      </c>
      <c r="AH232" s="8"/>
      <c r="AI232" s="8"/>
      <c r="AJ232" s="8"/>
    </row>
    <row r="233" spans="1:36" s="9" customFormat="1" ht="47.25" thickBot="1">
      <c r="A233" s="19"/>
      <c r="B233" s="432" t="s">
        <v>895</v>
      </c>
      <c r="C233" s="433" t="s">
        <v>896</v>
      </c>
      <c r="D233" s="434">
        <v>2024</v>
      </c>
      <c r="E233" s="431">
        <v>4049</v>
      </c>
      <c r="F233" s="431">
        <v>9459</v>
      </c>
      <c r="G233" s="429" t="s">
        <v>897</v>
      </c>
      <c r="H233" s="886" t="s">
        <v>966</v>
      </c>
      <c r="I233" s="228" t="s">
        <v>1056</v>
      </c>
      <c r="J233" s="429" t="s">
        <v>3</v>
      </c>
      <c r="K233" s="229" t="s">
        <v>1057</v>
      </c>
      <c r="L233" s="430" t="s">
        <v>278</v>
      </c>
      <c r="M233" s="431">
        <v>4049</v>
      </c>
      <c r="N233" s="15" t="s">
        <v>9</v>
      </c>
      <c r="O233" s="25" t="s">
        <v>1468</v>
      </c>
      <c r="P233" s="902" t="s">
        <v>1650</v>
      </c>
      <c r="Q233" s="870" t="s">
        <v>168</v>
      </c>
      <c r="R233" s="257" t="s">
        <v>168</v>
      </c>
      <c r="S233" s="16" t="s">
        <v>9</v>
      </c>
      <c r="T233" s="914"/>
      <c r="U233" s="907" t="s">
        <v>36</v>
      </c>
      <c r="V233" s="908" t="s">
        <v>36</v>
      </c>
      <c r="W233" s="908" t="s">
        <v>36</v>
      </c>
      <c r="X233" s="908" t="s">
        <v>36</v>
      </c>
      <c r="Y233" s="908" t="s">
        <v>36</v>
      </c>
      <c r="Z233" s="908" t="s">
        <v>36</v>
      </c>
      <c r="AA233" s="908" t="s">
        <v>36</v>
      </c>
      <c r="AB233" s="908" t="s">
        <v>36</v>
      </c>
      <c r="AC233" s="909" t="s">
        <v>4</v>
      </c>
      <c r="AD233" s="14"/>
      <c r="AE233" s="17" t="s">
        <v>8</v>
      </c>
      <c r="AF233" s="17" t="s">
        <v>0</v>
      </c>
      <c r="AG233" s="17" t="s">
        <v>0</v>
      </c>
      <c r="AH233" s="8"/>
      <c r="AI233" s="8"/>
      <c r="AJ233" s="8"/>
    </row>
    <row r="234" spans="1:36" s="9" customFormat="1" ht="47.25" thickBot="1">
      <c r="A234" s="19"/>
      <c r="B234" s="432" t="s">
        <v>895</v>
      </c>
      <c r="C234" s="433" t="s">
        <v>896</v>
      </c>
      <c r="D234" s="434">
        <v>2024</v>
      </c>
      <c r="E234" s="431">
        <v>459524</v>
      </c>
      <c r="F234" s="431">
        <v>9470</v>
      </c>
      <c r="G234" s="429" t="s">
        <v>897</v>
      </c>
      <c r="H234" s="886" t="s">
        <v>966</v>
      </c>
      <c r="I234" s="228" t="s">
        <v>1186</v>
      </c>
      <c r="J234" s="429" t="s">
        <v>928</v>
      </c>
      <c r="K234" s="229" t="s">
        <v>1187</v>
      </c>
      <c r="L234" s="430" t="s">
        <v>278</v>
      </c>
      <c r="M234" s="431">
        <v>459524</v>
      </c>
      <c r="N234" s="15" t="s">
        <v>0</v>
      </c>
      <c r="O234" s="25"/>
      <c r="P234" s="902"/>
      <c r="Q234" s="870" t="s">
        <v>170</v>
      </c>
      <c r="R234" s="257" t="s">
        <v>169</v>
      </c>
      <c r="S234" s="16" t="s">
        <v>0</v>
      </c>
      <c r="T234" s="914"/>
      <c r="U234" s="907" t="s">
        <v>2</v>
      </c>
      <c r="V234" s="908" t="s">
        <v>2</v>
      </c>
      <c r="W234" s="908" t="s">
        <v>2</v>
      </c>
      <c r="X234" s="908" t="s">
        <v>2</v>
      </c>
      <c r="Y234" s="908" t="s">
        <v>2</v>
      </c>
      <c r="Z234" s="908" t="s">
        <v>2</v>
      </c>
      <c r="AA234" s="908" t="s">
        <v>2</v>
      </c>
      <c r="AB234" s="908" t="s">
        <v>2</v>
      </c>
      <c r="AC234" s="909" t="s">
        <v>37</v>
      </c>
      <c r="AD234" s="14"/>
      <c r="AE234" s="17" t="s">
        <v>1</v>
      </c>
      <c r="AF234" s="17" t="s">
        <v>33</v>
      </c>
      <c r="AG234" s="17" t="s">
        <v>33</v>
      </c>
      <c r="AH234" s="8"/>
      <c r="AI234" s="8"/>
      <c r="AJ234" s="8"/>
    </row>
    <row r="235" spans="1:36" s="9" customFormat="1" ht="47.25" thickBot="1">
      <c r="A235" s="19"/>
      <c r="B235" s="432" t="s">
        <v>895</v>
      </c>
      <c r="C235" s="433" t="s">
        <v>896</v>
      </c>
      <c r="D235" s="434">
        <v>2024</v>
      </c>
      <c r="E235" s="431">
        <v>4586</v>
      </c>
      <c r="F235" s="431">
        <v>10343</v>
      </c>
      <c r="G235" s="429" t="s">
        <v>897</v>
      </c>
      <c r="H235" s="886" t="s">
        <v>972</v>
      </c>
      <c r="I235" s="228" t="s">
        <v>976</v>
      </c>
      <c r="J235" s="429" t="s">
        <v>3</v>
      </c>
      <c r="K235" s="229" t="s">
        <v>977</v>
      </c>
      <c r="L235" s="430" t="s">
        <v>278</v>
      </c>
      <c r="M235" s="431">
        <v>4586</v>
      </c>
      <c r="N235" s="15" t="s">
        <v>12</v>
      </c>
      <c r="O235" s="25" t="s">
        <v>634</v>
      </c>
      <c r="P235" s="902" t="s">
        <v>1571</v>
      </c>
      <c r="Q235" s="870" t="s">
        <v>168</v>
      </c>
      <c r="R235" s="257" t="s">
        <v>168</v>
      </c>
      <c r="S235" s="16" t="s">
        <v>12</v>
      </c>
      <c r="T235" s="914"/>
      <c r="U235" s="907" t="s">
        <v>4</v>
      </c>
      <c r="V235" s="908" t="s">
        <v>4</v>
      </c>
      <c r="W235" s="908" t="s">
        <v>4</v>
      </c>
      <c r="X235" s="908" t="s">
        <v>2</v>
      </c>
      <c r="Y235" s="908" t="s">
        <v>4</v>
      </c>
      <c r="Z235" s="908" t="s">
        <v>4</v>
      </c>
      <c r="AA235" s="908" t="s">
        <v>37</v>
      </c>
      <c r="AB235" s="908" t="s">
        <v>4</v>
      </c>
      <c r="AC235" s="909" t="s">
        <v>4</v>
      </c>
      <c r="AD235" s="14"/>
      <c r="AE235" s="17" t="s">
        <v>0</v>
      </c>
      <c r="AF235" s="17" t="s">
        <v>33</v>
      </c>
      <c r="AG235" s="17" t="s">
        <v>33</v>
      </c>
      <c r="AH235" s="8"/>
      <c r="AI235" s="8"/>
      <c r="AJ235" s="8"/>
    </row>
    <row r="236" spans="1:36" s="9" customFormat="1" ht="47.25" thickBot="1">
      <c r="A236" s="19"/>
      <c r="B236" s="432" t="s">
        <v>895</v>
      </c>
      <c r="C236" s="433" t="s">
        <v>896</v>
      </c>
      <c r="D236" s="434">
        <v>2024</v>
      </c>
      <c r="E236" s="431">
        <v>2960</v>
      </c>
      <c r="F236" s="431">
        <v>415</v>
      </c>
      <c r="G236" s="429" t="s">
        <v>897</v>
      </c>
      <c r="H236" s="886" t="s">
        <v>905</v>
      </c>
      <c r="I236" s="228" t="s">
        <v>1365</v>
      </c>
      <c r="J236" s="429" t="s">
        <v>3</v>
      </c>
      <c r="K236" s="911" t="s">
        <v>1366</v>
      </c>
      <c r="L236" s="430" t="s">
        <v>278</v>
      </c>
      <c r="M236" s="431">
        <v>2960</v>
      </c>
      <c r="N236" s="15" t="s">
        <v>11</v>
      </c>
      <c r="O236" s="25"/>
      <c r="P236" s="902" t="s">
        <v>1653</v>
      </c>
      <c r="Q236" s="870" t="s">
        <v>33</v>
      </c>
      <c r="R236" s="257" t="s">
        <v>33</v>
      </c>
      <c r="S236" s="16" t="s">
        <v>11</v>
      </c>
      <c r="T236" s="914"/>
      <c r="U236" s="907" t="s">
        <v>4</v>
      </c>
      <c r="V236" s="908" t="s">
        <v>4</v>
      </c>
      <c r="W236" s="908" t="s">
        <v>4</v>
      </c>
      <c r="X236" s="908" t="s">
        <v>79</v>
      </c>
      <c r="Y236" s="908" t="s">
        <v>4</v>
      </c>
      <c r="Z236" s="908" t="s">
        <v>4</v>
      </c>
      <c r="AA236" s="908" t="s">
        <v>79</v>
      </c>
      <c r="AB236" s="908" t="s">
        <v>4</v>
      </c>
      <c r="AC236" s="909" t="s">
        <v>4</v>
      </c>
      <c r="AD236" s="14"/>
      <c r="AE236" s="17" t="s">
        <v>1</v>
      </c>
      <c r="AF236" s="17" t="s">
        <v>33</v>
      </c>
      <c r="AG236" s="17" t="s">
        <v>33</v>
      </c>
      <c r="AH236" s="8"/>
      <c r="AI236" s="8"/>
      <c r="AJ236" s="8"/>
    </row>
    <row r="237" spans="1:36" s="9" customFormat="1" ht="47.25" thickBot="1">
      <c r="A237" s="19"/>
      <c r="B237" s="432" t="s">
        <v>895</v>
      </c>
      <c r="C237" s="433" t="s">
        <v>896</v>
      </c>
      <c r="D237" s="434">
        <v>2024</v>
      </c>
      <c r="E237" s="431">
        <v>3595</v>
      </c>
      <c r="F237" s="431">
        <v>3772</v>
      </c>
      <c r="G237" s="429" t="s">
        <v>897</v>
      </c>
      <c r="H237" s="886" t="s">
        <v>1031</v>
      </c>
      <c r="I237" s="228" t="s">
        <v>1312</v>
      </c>
      <c r="J237" s="429" t="s">
        <v>10</v>
      </c>
      <c r="K237" s="229" t="s">
        <v>1313</v>
      </c>
      <c r="L237" s="430" t="s">
        <v>278</v>
      </c>
      <c r="M237" s="431">
        <v>3595</v>
      </c>
      <c r="N237" s="15" t="s">
        <v>1</v>
      </c>
      <c r="O237" s="25" t="s">
        <v>1473</v>
      </c>
      <c r="P237" s="902" t="s">
        <v>1555</v>
      </c>
      <c r="Q237" s="870" t="s">
        <v>170</v>
      </c>
      <c r="R237" s="257" t="s">
        <v>169</v>
      </c>
      <c r="S237" s="16" t="s">
        <v>1</v>
      </c>
      <c r="T237" s="914"/>
      <c r="U237" s="907" t="s">
        <v>2</v>
      </c>
      <c r="V237" s="908" t="s">
        <v>2</v>
      </c>
      <c r="W237" s="908" t="s">
        <v>2</v>
      </c>
      <c r="X237" s="908" t="s">
        <v>2</v>
      </c>
      <c r="Y237" s="908" t="s">
        <v>2</v>
      </c>
      <c r="Z237" s="908" t="s">
        <v>2</v>
      </c>
      <c r="AA237" s="908" t="s">
        <v>2</v>
      </c>
      <c r="AB237" s="908" t="s">
        <v>2</v>
      </c>
      <c r="AC237" s="909" t="s">
        <v>2</v>
      </c>
      <c r="AD237" s="14"/>
      <c r="AE237" s="17" t="s">
        <v>0</v>
      </c>
      <c r="AF237" s="17" t="s">
        <v>0</v>
      </c>
      <c r="AG237" s="17" t="s">
        <v>0</v>
      </c>
      <c r="AH237" s="8"/>
      <c r="AI237" s="8"/>
      <c r="AJ237" s="8"/>
    </row>
    <row r="238" spans="1:36" s="9" customFormat="1" ht="47.25" thickBot="1">
      <c r="A238" s="19"/>
      <c r="B238" s="432" t="s">
        <v>895</v>
      </c>
      <c r="C238" s="433" t="s">
        <v>896</v>
      </c>
      <c r="D238" s="434">
        <v>2024</v>
      </c>
      <c r="E238" s="431">
        <v>3439</v>
      </c>
      <c r="F238" s="431">
        <v>1439</v>
      </c>
      <c r="G238" s="429" t="s">
        <v>897</v>
      </c>
      <c r="H238" s="886" t="s">
        <v>1017</v>
      </c>
      <c r="I238" s="228" t="s">
        <v>1018</v>
      </c>
      <c r="J238" s="429" t="s">
        <v>3</v>
      </c>
      <c r="K238" s="229" t="s">
        <v>1019</v>
      </c>
      <c r="L238" s="430" t="s">
        <v>278</v>
      </c>
      <c r="M238" s="431">
        <v>3439</v>
      </c>
      <c r="N238" s="15" t="s">
        <v>9</v>
      </c>
      <c r="O238" s="25" t="s">
        <v>1469</v>
      </c>
      <c r="P238" s="902" t="s">
        <v>1651</v>
      </c>
      <c r="Q238" s="870" t="s">
        <v>168</v>
      </c>
      <c r="R238" s="257" t="s">
        <v>168</v>
      </c>
      <c r="S238" s="16" t="s">
        <v>9</v>
      </c>
      <c r="T238" s="914"/>
      <c r="U238" s="907" t="s">
        <v>36</v>
      </c>
      <c r="V238" s="908" t="s">
        <v>36</v>
      </c>
      <c r="W238" s="908" t="s">
        <v>36</v>
      </c>
      <c r="X238" s="908" t="s">
        <v>36</v>
      </c>
      <c r="Y238" s="908" t="s">
        <v>36</v>
      </c>
      <c r="Z238" s="908" t="s">
        <v>36</v>
      </c>
      <c r="AA238" s="908" t="s">
        <v>36</v>
      </c>
      <c r="AB238" s="908" t="s">
        <v>36</v>
      </c>
      <c r="AC238" s="909" t="s">
        <v>4</v>
      </c>
      <c r="AD238" s="14"/>
      <c r="AE238" s="17" t="s">
        <v>8</v>
      </c>
      <c r="AF238" s="17" t="s">
        <v>8</v>
      </c>
      <c r="AG238" s="17" t="s">
        <v>8</v>
      </c>
      <c r="AH238" s="8"/>
      <c r="AI238" s="8"/>
      <c r="AJ238" s="8"/>
    </row>
    <row r="239" spans="1:36" s="9" customFormat="1" ht="47.25" thickBot="1">
      <c r="A239" s="19"/>
      <c r="B239" s="432" t="s">
        <v>895</v>
      </c>
      <c r="C239" s="433" t="s">
        <v>896</v>
      </c>
      <c r="D239" s="434">
        <v>2024</v>
      </c>
      <c r="E239" s="431">
        <v>3429</v>
      </c>
      <c r="F239" s="431">
        <v>1445</v>
      </c>
      <c r="G239" s="429" t="s">
        <v>897</v>
      </c>
      <c r="H239" s="886" t="s">
        <v>1017</v>
      </c>
      <c r="I239" s="228" t="s">
        <v>1095</v>
      </c>
      <c r="J239" s="429" t="s">
        <v>1096</v>
      </c>
      <c r="K239" s="229" t="s">
        <v>1097</v>
      </c>
      <c r="L239" s="430" t="s">
        <v>278</v>
      </c>
      <c r="M239" s="431">
        <v>3429</v>
      </c>
      <c r="N239" s="15" t="s">
        <v>0</v>
      </c>
      <c r="O239" s="25"/>
      <c r="P239" s="902"/>
      <c r="Q239" s="870" t="s">
        <v>181</v>
      </c>
      <c r="R239" s="257" t="s">
        <v>181</v>
      </c>
      <c r="S239" s="16" t="s">
        <v>0</v>
      </c>
      <c r="T239" s="914"/>
      <c r="U239" s="907" t="s">
        <v>2</v>
      </c>
      <c r="V239" s="908" t="s">
        <v>2</v>
      </c>
      <c r="W239" s="908" t="s">
        <v>2</v>
      </c>
      <c r="X239" s="908" t="s">
        <v>2</v>
      </c>
      <c r="Y239" s="908" t="s">
        <v>2</v>
      </c>
      <c r="Z239" s="908" t="s">
        <v>2</v>
      </c>
      <c r="AA239" s="908" t="s">
        <v>2</v>
      </c>
      <c r="AB239" s="908" t="s">
        <v>2</v>
      </c>
      <c r="AC239" s="909" t="s">
        <v>78</v>
      </c>
      <c r="AD239" s="14"/>
      <c r="AE239" s="17" t="s">
        <v>0</v>
      </c>
      <c r="AF239" s="17" t="s">
        <v>0</v>
      </c>
      <c r="AG239" s="17" t="s">
        <v>0</v>
      </c>
      <c r="AH239" s="8"/>
      <c r="AI239" s="8"/>
      <c r="AJ239" s="8"/>
    </row>
    <row r="240" spans="1:36" s="9" customFormat="1" ht="47.25" thickBot="1">
      <c r="A240" s="19"/>
      <c r="B240" s="432" t="s">
        <v>895</v>
      </c>
      <c r="C240" s="433" t="s">
        <v>896</v>
      </c>
      <c r="D240" s="434">
        <v>2024</v>
      </c>
      <c r="E240" s="431">
        <v>4064</v>
      </c>
      <c r="F240" s="431">
        <v>9487</v>
      </c>
      <c r="G240" s="429" t="s">
        <v>897</v>
      </c>
      <c r="H240" s="886" t="s">
        <v>966</v>
      </c>
      <c r="I240" s="228" t="s">
        <v>967</v>
      </c>
      <c r="J240" s="429" t="s">
        <v>3</v>
      </c>
      <c r="K240" s="229" t="s">
        <v>968</v>
      </c>
      <c r="L240" s="430" t="s">
        <v>278</v>
      </c>
      <c r="M240" s="431">
        <v>4064</v>
      </c>
      <c r="N240" s="15" t="s">
        <v>12</v>
      </c>
      <c r="O240" s="25" t="s">
        <v>634</v>
      </c>
      <c r="P240" s="902" t="s">
        <v>1568</v>
      </c>
      <c r="Q240" s="870" t="s">
        <v>168</v>
      </c>
      <c r="R240" s="257" t="s">
        <v>168</v>
      </c>
      <c r="S240" s="16" t="s">
        <v>12</v>
      </c>
      <c r="T240" s="914"/>
      <c r="U240" s="907" t="s">
        <v>4</v>
      </c>
      <c r="V240" s="908" t="s">
        <v>79</v>
      </c>
      <c r="W240" s="908" t="s">
        <v>4</v>
      </c>
      <c r="X240" s="908" t="s">
        <v>4</v>
      </c>
      <c r="Y240" s="908" t="s">
        <v>4</v>
      </c>
      <c r="Z240" s="908" t="s">
        <v>78</v>
      </c>
      <c r="AA240" s="908" t="s">
        <v>37</v>
      </c>
      <c r="AB240" s="908" t="s">
        <v>4</v>
      </c>
      <c r="AC240" s="909" t="s">
        <v>4</v>
      </c>
      <c r="AD240" s="14"/>
      <c r="AE240" s="17" t="s">
        <v>1</v>
      </c>
      <c r="AF240" s="17" t="s">
        <v>0</v>
      </c>
      <c r="AG240" s="17" t="s">
        <v>0</v>
      </c>
      <c r="AH240" s="8"/>
      <c r="AI240" s="8"/>
      <c r="AJ240" s="8"/>
    </row>
    <row r="241" spans="1:36" s="9" customFormat="1" ht="47.25" thickBot="1">
      <c r="A241" s="19"/>
      <c r="B241" s="432" t="s">
        <v>895</v>
      </c>
      <c r="C241" s="433" t="s">
        <v>896</v>
      </c>
      <c r="D241" s="434">
        <v>2024</v>
      </c>
      <c r="E241" s="431">
        <v>3967</v>
      </c>
      <c r="F241" s="431">
        <v>8711</v>
      </c>
      <c r="G241" s="429" t="s">
        <v>897</v>
      </c>
      <c r="H241" s="886" t="s">
        <v>1164</v>
      </c>
      <c r="I241" s="228" t="s">
        <v>1165</v>
      </c>
      <c r="J241" s="429" t="s">
        <v>3</v>
      </c>
      <c r="K241" s="229" t="s">
        <v>1166</v>
      </c>
      <c r="L241" s="430" t="s">
        <v>278</v>
      </c>
      <c r="M241" s="431">
        <v>3967</v>
      </c>
      <c r="N241" s="15" t="s">
        <v>0</v>
      </c>
      <c r="O241" s="25"/>
      <c r="P241" s="902"/>
      <c r="Q241" s="870" t="s">
        <v>181</v>
      </c>
      <c r="R241" s="257" t="s">
        <v>181</v>
      </c>
      <c r="S241" s="16" t="s">
        <v>0</v>
      </c>
      <c r="T241" s="914"/>
      <c r="U241" s="907" t="s">
        <v>2</v>
      </c>
      <c r="V241" s="908" t="s">
        <v>2</v>
      </c>
      <c r="W241" s="908" t="s">
        <v>2</v>
      </c>
      <c r="X241" s="908" t="s">
        <v>2</v>
      </c>
      <c r="Y241" s="908" t="s">
        <v>2</v>
      </c>
      <c r="Z241" s="908" t="s">
        <v>2</v>
      </c>
      <c r="AA241" s="908" t="s">
        <v>2</v>
      </c>
      <c r="AB241" s="908" t="s">
        <v>2</v>
      </c>
      <c r="AC241" s="909" t="s">
        <v>2</v>
      </c>
      <c r="AD241" s="14"/>
      <c r="AE241" s="17" t="s">
        <v>0</v>
      </c>
      <c r="AF241" s="17" t="s">
        <v>0</v>
      </c>
      <c r="AG241" s="17" t="s">
        <v>0</v>
      </c>
      <c r="AH241" s="8"/>
      <c r="AI241" s="8"/>
      <c r="AJ241" s="8"/>
    </row>
    <row r="242" spans="1:36" s="9" customFormat="1" ht="48" thickBot="1">
      <c r="A242" s="19"/>
      <c r="B242" s="432" t="s">
        <v>895</v>
      </c>
      <c r="C242" s="433" t="s">
        <v>896</v>
      </c>
      <c r="D242" s="434">
        <v>2024</v>
      </c>
      <c r="E242" s="431">
        <v>3187</v>
      </c>
      <c r="F242" s="431">
        <v>2028</v>
      </c>
      <c r="G242" s="429" t="s">
        <v>897</v>
      </c>
      <c r="H242" s="886" t="s">
        <v>1005</v>
      </c>
      <c r="I242" s="228" t="s">
        <v>1006</v>
      </c>
      <c r="J242" s="429" t="s">
        <v>3</v>
      </c>
      <c r="K242" s="229" t="s">
        <v>1007</v>
      </c>
      <c r="L242" s="430" t="s">
        <v>278</v>
      </c>
      <c r="M242" s="431">
        <v>3187</v>
      </c>
      <c r="N242" s="15" t="s">
        <v>9</v>
      </c>
      <c r="O242" s="25" t="s">
        <v>1466</v>
      </c>
      <c r="P242" s="902" t="s">
        <v>1534</v>
      </c>
      <c r="Q242" s="870" t="s">
        <v>168</v>
      </c>
      <c r="R242" s="257" t="s">
        <v>168</v>
      </c>
      <c r="S242" s="16" t="s">
        <v>9</v>
      </c>
      <c r="T242" s="914"/>
      <c r="U242" s="907" t="s">
        <v>2</v>
      </c>
      <c r="V242" s="908" t="s">
        <v>2</v>
      </c>
      <c r="W242" s="908" t="s">
        <v>2</v>
      </c>
      <c r="X242" s="908" t="s">
        <v>2</v>
      </c>
      <c r="Y242" s="908" t="s">
        <v>36</v>
      </c>
      <c r="Z242" s="908" t="s">
        <v>36</v>
      </c>
      <c r="AA242" s="908" t="s">
        <v>37</v>
      </c>
      <c r="AB242" s="908" t="s">
        <v>36</v>
      </c>
      <c r="AC242" s="909" t="s">
        <v>4</v>
      </c>
      <c r="AD242" s="14"/>
      <c r="AE242" s="17" t="s">
        <v>1</v>
      </c>
      <c r="AF242" s="17" t="s">
        <v>8</v>
      </c>
      <c r="AG242" s="17" t="s">
        <v>1</v>
      </c>
      <c r="AH242" s="8"/>
      <c r="AI242" s="8"/>
      <c r="AJ242" s="8"/>
    </row>
    <row r="243" spans="1:36" s="9" customFormat="1" ht="48" thickBot="1">
      <c r="A243" s="19"/>
      <c r="B243" s="432" t="s">
        <v>895</v>
      </c>
      <c r="C243" s="433" t="s">
        <v>896</v>
      </c>
      <c r="D243" s="434">
        <v>2024</v>
      </c>
      <c r="E243" s="431">
        <v>4576</v>
      </c>
      <c r="F243" s="431">
        <v>10329</v>
      </c>
      <c r="G243" s="429" t="s">
        <v>897</v>
      </c>
      <c r="H243" s="886" t="s">
        <v>972</v>
      </c>
      <c r="I243" s="228" t="s">
        <v>973</v>
      </c>
      <c r="J243" s="429" t="s">
        <v>974</v>
      </c>
      <c r="K243" s="229" t="s">
        <v>975</v>
      </c>
      <c r="L243" s="430" t="s">
        <v>278</v>
      </c>
      <c r="M243" s="431">
        <v>4576</v>
      </c>
      <c r="N243" s="15" t="s">
        <v>12</v>
      </c>
      <c r="O243" s="25" t="s">
        <v>1465</v>
      </c>
      <c r="P243" s="902" t="s">
        <v>1520</v>
      </c>
      <c r="Q243" s="870" t="s">
        <v>168</v>
      </c>
      <c r="R243" s="257" t="s">
        <v>168</v>
      </c>
      <c r="S243" s="16" t="s">
        <v>12</v>
      </c>
      <c r="T243" s="914"/>
      <c r="U243" s="907" t="s">
        <v>4</v>
      </c>
      <c r="V243" s="908" t="s">
        <v>4</v>
      </c>
      <c r="W243" s="908" t="s">
        <v>4</v>
      </c>
      <c r="X243" s="908" t="s">
        <v>4</v>
      </c>
      <c r="Y243" s="908" t="s">
        <v>4</v>
      </c>
      <c r="Z243" s="908" t="s">
        <v>4</v>
      </c>
      <c r="AA243" s="908" t="s">
        <v>36</v>
      </c>
      <c r="AB243" s="908" t="s">
        <v>4</v>
      </c>
      <c r="AC243" s="909" t="s">
        <v>4</v>
      </c>
      <c r="AD243" s="14"/>
      <c r="AE243" s="17" t="s">
        <v>1</v>
      </c>
      <c r="AF243" s="17" t="s">
        <v>0</v>
      </c>
      <c r="AG243" s="17" t="s">
        <v>0</v>
      </c>
      <c r="AH243" s="8"/>
      <c r="AI243" s="8"/>
      <c r="AJ243" s="8"/>
    </row>
    <row r="244" spans="1:36" s="9" customFormat="1" ht="47.25" thickBot="1">
      <c r="A244" s="19"/>
      <c r="B244" s="432" t="s">
        <v>895</v>
      </c>
      <c r="C244" s="433" t="s">
        <v>896</v>
      </c>
      <c r="D244" s="434">
        <v>2024</v>
      </c>
      <c r="E244" s="431">
        <v>4580</v>
      </c>
      <c r="F244" s="431">
        <v>10265</v>
      </c>
      <c r="G244" s="429" t="s">
        <v>897</v>
      </c>
      <c r="H244" s="886" t="s">
        <v>972</v>
      </c>
      <c r="I244" s="228" t="s">
        <v>1352</v>
      </c>
      <c r="J244" s="429" t="s">
        <v>3</v>
      </c>
      <c r="K244" s="229" t="s">
        <v>1353</v>
      </c>
      <c r="L244" s="430" t="s">
        <v>278</v>
      </c>
      <c r="M244" s="431">
        <v>4580</v>
      </c>
      <c r="N244" s="15" t="s">
        <v>1</v>
      </c>
      <c r="O244" s="25" t="s">
        <v>1475</v>
      </c>
      <c r="P244" s="902" t="s">
        <v>1652</v>
      </c>
      <c r="Q244" s="870" t="s">
        <v>168</v>
      </c>
      <c r="R244" s="257" t="s">
        <v>168</v>
      </c>
      <c r="S244" s="16" t="s">
        <v>1</v>
      </c>
      <c r="T244" s="914"/>
      <c r="U244" s="907" t="s">
        <v>2</v>
      </c>
      <c r="V244" s="908" t="s">
        <v>2</v>
      </c>
      <c r="W244" s="908" t="s">
        <v>2</v>
      </c>
      <c r="X244" s="908" t="s">
        <v>2</v>
      </c>
      <c r="Y244" s="908" t="s">
        <v>2</v>
      </c>
      <c r="Z244" s="908" t="s">
        <v>2</v>
      </c>
      <c r="AA244" s="908" t="s">
        <v>2</v>
      </c>
      <c r="AB244" s="908" t="s">
        <v>2</v>
      </c>
      <c r="AC244" s="909" t="s">
        <v>2</v>
      </c>
      <c r="AD244" s="14"/>
      <c r="AE244" s="17" t="s">
        <v>8</v>
      </c>
      <c r="AF244" s="17" t="s">
        <v>33</v>
      </c>
      <c r="AG244" s="17" t="s">
        <v>33</v>
      </c>
      <c r="AH244" s="8"/>
      <c r="AI244" s="8"/>
      <c r="AJ244" s="8"/>
    </row>
    <row r="245" spans="1:36">
      <c r="A245" s="19"/>
      <c r="B245" s="19"/>
      <c r="C245" s="19"/>
      <c r="D245" s="19"/>
      <c r="E245" s="19"/>
      <c r="F245" s="19"/>
      <c r="G245" s="19"/>
      <c r="H245" s="19"/>
      <c r="I245" s="19"/>
      <c r="J245" s="19"/>
      <c r="K245" s="19"/>
      <c r="L245" s="19"/>
      <c r="M245" s="19"/>
      <c r="N245" s="19"/>
      <c r="O245" s="19"/>
      <c r="P245" s="905"/>
      <c r="Q245" s="19"/>
      <c r="R245" s="19"/>
      <c r="S245" s="19"/>
      <c r="U245" s="19"/>
      <c r="V245" s="19"/>
      <c r="W245" s="19"/>
      <c r="X245" s="19"/>
      <c r="Y245" s="19"/>
      <c r="Z245" s="19"/>
      <c r="AA245" s="19"/>
      <c r="AB245" s="19"/>
      <c r="AC245" s="19"/>
      <c r="AD245" s="19"/>
      <c r="AE245" s="19"/>
      <c r="AF245" s="19"/>
      <c r="AG245" s="19"/>
      <c r="AH245" s="19"/>
      <c r="AI245" s="19"/>
      <c r="AJ245" s="19"/>
    </row>
    <row r="246" spans="1:36">
      <c r="A246" s="19"/>
      <c r="B246" s="19"/>
      <c r="C246" s="19"/>
      <c r="D246" s="19"/>
      <c r="E246" s="19"/>
      <c r="F246" s="19"/>
      <c r="G246" s="19"/>
      <c r="H246" s="19"/>
      <c r="I246" s="19"/>
      <c r="J246" s="19"/>
      <c r="K246" s="19"/>
      <c r="L246" s="19"/>
      <c r="M246" s="19"/>
      <c r="N246" s="19"/>
      <c r="O246" s="19"/>
      <c r="P246" s="905"/>
      <c r="Q246" s="19"/>
      <c r="R246" s="19"/>
      <c r="S246" s="19"/>
      <c r="U246" s="19"/>
      <c r="V246" s="19"/>
      <c r="W246" s="19"/>
      <c r="X246" s="19"/>
      <c r="Y246" s="19"/>
      <c r="Z246" s="19"/>
      <c r="AA246" s="19"/>
      <c r="AB246" s="19"/>
      <c r="AC246" s="19"/>
      <c r="AD246" s="19"/>
      <c r="AE246" s="19"/>
      <c r="AF246" s="19"/>
      <c r="AG246" s="19"/>
      <c r="AH246" s="19"/>
      <c r="AI246" s="19"/>
      <c r="AJ246" s="19"/>
    </row>
    <row r="247" spans="1:36">
      <c r="A247" s="19"/>
      <c r="B247" s="19"/>
      <c r="C247" s="19"/>
      <c r="D247" s="19"/>
      <c r="E247" s="19"/>
      <c r="F247" s="19"/>
      <c r="G247" s="19"/>
      <c r="H247" s="19"/>
      <c r="I247" s="19"/>
      <c r="J247" s="19"/>
      <c r="K247" s="19"/>
      <c r="L247" s="19"/>
      <c r="M247" s="19"/>
      <c r="N247" s="19"/>
      <c r="O247" s="19"/>
      <c r="P247" s="905"/>
      <c r="Q247" s="19"/>
      <c r="R247" s="19"/>
      <c r="S247" s="19"/>
      <c r="U247" s="19"/>
      <c r="V247" s="19"/>
      <c r="W247" s="19"/>
      <c r="X247" s="19"/>
      <c r="Y247" s="19"/>
      <c r="Z247" s="19"/>
      <c r="AA247" s="19"/>
      <c r="AB247" s="19"/>
      <c r="AC247" s="19"/>
      <c r="AD247" s="19"/>
      <c r="AE247" s="19"/>
      <c r="AF247" s="19"/>
      <c r="AG247" s="19"/>
      <c r="AH247" s="19"/>
      <c r="AI247" s="19"/>
      <c r="AJ247" s="19"/>
    </row>
  </sheetData>
  <autoFilter ref="A9:CG244"/>
  <sortState ref="A11:CL244">
    <sortCondition ref="K10:K244"/>
  </sortState>
  <mergeCells count="4">
    <mergeCell ref="N8:S8"/>
    <mergeCell ref="AE8:AG8"/>
    <mergeCell ref="G8:M8"/>
    <mergeCell ref="U8:AC8"/>
  </mergeCells>
  <conditionalFormatting sqref="N11 S11 AE11:AG244">
    <cfRule type="containsText" dxfId="65" priority="1229" operator="containsText" text="CR">
      <formula>NOT(ISERROR(SEARCH("CR",N11)))</formula>
    </cfRule>
  </conditionalFormatting>
  <conditionalFormatting sqref="N11 S11">
    <cfRule type="containsText" dxfId="64" priority="1230" operator="containsText" text="VU">
      <formula>NOT(ISERROR(SEARCH("VU",N11)))</formula>
    </cfRule>
  </conditionalFormatting>
  <conditionalFormatting sqref="N11 S11 AE11:AG244">
    <cfRule type="containsText" dxfId="63" priority="1223" operator="containsText" text="NA">
      <formula>NOT(ISERROR(SEARCH("NA",N11)))</formula>
    </cfRule>
    <cfRule type="containsText" dxfId="62" priority="1224" operator="containsText" text="DD">
      <formula>NOT(ISERROR(SEARCH("DD",N11)))</formula>
    </cfRule>
    <cfRule type="containsText" dxfId="61" priority="1225" operator="containsText" text="LC">
      <formula>NOT(ISERROR(SEARCH("LC",N11)))</formula>
    </cfRule>
    <cfRule type="containsText" dxfId="60" priority="1226" operator="containsText" text="NT">
      <formula>NOT(ISERROR(SEARCH("NT",N11)))</formula>
    </cfRule>
    <cfRule type="containsText" dxfId="59" priority="1227" operator="containsText" text="RE">
      <formula>NOT(ISERROR(SEARCH("RE",N11)))</formula>
    </cfRule>
    <cfRule type="containsText" dxfId="58" priority="1228" operator="containsText" text="EN">
      <formula>NOT(ISERROR(SEARCH("EN",N11)))</formula>
    </cfRule>
  </conditionalFormatting>
  <conditionalFormatting sqref="N12:N244 S12:S244">
    <cfRule type="containsText" dxfId="57" priority="33" operator="containsText" text="NA">
      <formula>NOT(ISERROR(SEARCH("NA",N12)))</formula>
    </cfRule>
    <cfRule type="containsText" dxfId="56" priority="34" operator="containsText" text="DD">
      <formula>NOT(ISERROR(SEARCH("DD",N12)))</formula>
    </cfRule>
    <cfRule type="containsText" dxfId="55" priority="35" operator="containsText" text="LC">
      <formula>NOT(ISERROR(SEARCH("LC",N12)))</formula>
    </cfRule>
    <cfRule type="containsText" dxfId="54" priority="36" operator="containsText" text="NT">
      <formula>NOT(ISERROR(SEARCH("NT",N12)))</formula>
    </cfRule>
    <cfRule type="containsText" dxfId="53" priority="37" operator="containsText" text="RE">
      <formula>NOT(ISERROR(SEARCH("RE",N12)))</formula>
    </cfRule>
    <cfRule type="containsText" dxfId="52" priority="38" operator="containsText" text="EN">
      <formula>NOT(ISERROR(SEARCH("EN",N12)))</formula>
    </cfRule>
  </conditionalFormatting>
  <conditionalFormatting sqref="U11:AC244">
    <cfRule type="cellIs" dxfId="51" priority="43" stopIfTrue="1" operator="equal">
      <formula>"?"</formula>
    </cfRule>
    <cfRule type="containsText" dxfId="50" priority="45" stopIfTrue="1" operator="containsText" text="ĭ">
      <formula>NOT(ISERROR(SEARCH("ĭ",U11)))</formula>
    </cfRule>
    <cfRule type="containsText" dxfId="49" priority="46" stopIfTrue="1" operator="containsText" text="ï">
      <formula>NOT(ISERROR(SEARCH("ï",U11)))</formula>
    </cfRule>
    <cfRule type="expression" dxfId="48" priority="47">
      <formula>$S11="RE"</formula>
    </cfRule>
    <cfRule type="expression" dxfId="47" priority="48">
      <formula>AND($S11="CR",OR(U11="Φ",U11="↓",U11="†?"))</formula>
    </cfRule>
    <cfRule type="expression" dxfId="46" priority="49">
      <formula>AND($S11="EN",OR(U11="Φ",U11="↓",U11="†?"))</formula>
    </cfRule>
    <cfRule type="expression" dxfId="45" priority="50">
      <formula>AND($S11="VU",OR(U11="Φ",U11="↓",U11="†?"))</formula>
    </cfRule>
    <cfRule type="expression" dxfId="44" priority="51">
      <formula>AND($S11="NT",OR(U11="Φ",U11="↓",U11="†?"))</formula>
    </cfRule>
    <cfRule type="expression" dxfId="43" priority="52">
      <formula>AND($S11="LC",OR(U11="Φ",U11="↓",U11="†?"))</formula>
    </cfRule>
    <cfRule type="expression" dxfId="42" priority="53">
      <formula>AND($S11="DD",OR(U11="Φ",U11="↓",U11="†?"))</formula>
    </cfRule>
    <cfRule type="expression" dxfId="41" priority="54">
      <formula>AND($S11="NA",OR(U11="Φ",U11="↓",U11="†?"))</formula>
    </cfRule>
    <cfRule type="expression" dxfId="40" priority="55">
      <formula>AND($S11="RE",OR(U11="•",U11="†"))</formula>
    </cfRule>
    <cfRule type="expression" dxfId="39" priority="56">
      <formula>AND($S11="CR",OR(U11="•",U11="†",U11="†?",U11="˚"))</formula>
    </cfRule>
    <cfRule type="expression" dxfId="38" priority="57">
      <formula>AND($S11="EN",OR(U11="•",U11="†",U11="†?",U11="˚"))</formula>
    </cfRule>
    <cfRule type="expression" dxfId="37" priority="58">
      <formula>AND($S11="VU",OR(U11="•",U11="†",U11="†?",U11="˚"))</formula>
    </cfRule>
    <cfRule type="expression" dxfId="36" priority="59">
      <formula>AND($S11="NT",OR(U11="•",U11="†",U11="†?",U11="˚"))</formula>
    </cfRule>
    <cfRule type="expression" dxfId="35" priority="60">
      <formula>AND($S11="LC",OR(U11="•",U11="†",U11="†?",U11="˚"))</formula>
    </cfRule>
    <cfRule type="expression" dxfId="34" priority="61">
      <formula>AND($S11="DD",OR(U11="•",U11="†",U11="˚"))</formula>
    </cfRule>
    <cfRule type="expression" dxfId="33" priority="62">
      <formula>AND($S11="NA",OR(U11="•",U11="†",U11="˚"))</formula>
    </cfRule>
  </conditionalFormatting>
  <conditionalFormatting sqref="N12:N244 S12:S244">
    <cfRule type="containsText" dxfId="32" priority="39" operator="containsText" text="CR">
      <formula>NOT(ISERROR(SEARCH("CR",N12)))</formula>
    </cfRule>
  </conditionalFormatting>
  <conditionalFormatting sqref="N12:N244 S12:S244">
    <cfRule type="containsText" dxfId="31" priority="40" operator="containsText" text="VU">
      <formula>NOT(ISERROR(SEARCH("VU",N12)))</formula>
    </cfRule>
  </conditionalFormatting>
  <conditionalFormatting sqref="AE11:AG244">
    <cfRule type="containsText" dxfId="30" priority="7" operator="containsText" text="VU">
      <formula>NOT(ISERROR(SEARCH("VU",AE11)))</formula>
    </cfRule>
  </conditionalFormatting>
  <dataValidations count="2">
    <dataValidation type="list" allowBlank="1" showInputMessage="1" showErrorMessage="1" sqref="R11:R244">
      <formula1>"↘,↗,∘↗,→,↘→,↗→,↘?,↗?,→?,?,NE"</formula1>
    </dataValidation>
    <dataValidation type="list" allowBlank="1" showInputMessage="1" showErrorMessage="1" sqref="Q11:Q244">
      <formula1>"↘,↗,°↗,→,↘→,↗→,↘?,↗?,→?,?,NE"</formula1>
    </dataValidation>
  </dataValidations>
  <printOptions horizontalCentered="1"/>
  <pageMargins left="0" right="0" top="0" bottom="0" header="0" footer="0.51181102362204722"/>
  <pageSetup paperSize="9" scale="31" fitToHeight="3" orientation="landscape" r:id="rId1"/>
  <headerFooter>
    <oddFooter>&amp;C&amp;"Calibri,Normal"&amp;K585858ODONAT Grand Est (coord.), 2022 - Liste rouge des Odonates du Grand Est (V1.0)   -   &amp;P / &amp;N</oddFooter>
  </headerFooter>
  <extLst>
    <ext xmlns:x14="http://schemas.microsoft.com/office/spreadsheetml/2009/9/main" uri="{78C0D931-6437-407d-A8EE-F0AAD7539E65}">
      <x14:conditionalFormattings>
        <x14:conditionalFormatting xmlns:xm="http://schemas.microsoft.com/office/excel/2006/main">
          <x14:cfRule type="containsText" priority="42" stopIfTrue="1" operator="containsText" id="{0FB25CD8-29E2-7343-9E6E-FAC7D1BB339F}">
            <xm:f>NOT(ISERROR(SEARCH("-",U11)))</xm:f>
            <xm:f>"-"</xm:f>
            <x14:dxf>
              <font>
                <color theme="1" tint="0.499984740745262"/>
              </font>
              <fill>
                <patternFill>
                  <bgColor theme="0"/>
                </patternFill>
              </fill>
            </x14:dxf>
          </x14:cfRule>
          <xm:sqref>U11:AC11</xm:sqref>
        </x14:conditionalFormatting>
        <x14:conditionalFormatting xmlns:xm="http://schemas.microsoft.com/office/excel/2006/main">
          <x14:cfRule type="containsText" priority="12" stopIfTrue="1" operator="containsText" id="{387F8A28-0117-B145-BF15-9446EB2E0B0D}">
            <xm:f>NOT(ISERROR(SEARCH("-",U12)))</xm:f>
            <xm:f>"-"</xm:f>
            <x14:dxf>
              <font>
                <color theme="1" tint="0.499984740745262"/>
              </font>
              <fill>
                <patternFill>
                  <bgColor theme="0"/>
                </patternFill>
              </fill>
            </x14:dxf>
          </x14:cfRule>
          <xm:sqref>U12:AC244</xm:sqref>
        </x14:conditionalFormatting>
        <x14:conditionalFormatting xmlns:xm="http://schemas.microsoft.com/office/excel/2006/main">
          <x14:cfRule type="containsText" priority="11" stopIfTrue="1" operator="containsText" id="{F05DF0D9-A594-344E-AA0D-DE654BA22BB0}">
            <xm:f>NOT(ISERROR(SEARCH("-",U12)))</xm:f>
            <xm:f>"-"</xm:f>
            <x14:dxf>
              <font>
                <color theme="1" tint="0.499984740745262"/>
              </font>
              <fill>
                <patternFill>
                  <bgColor theme="0"/>
                </patternFill>
              </fill>
            </x14:dxf>
          </x14:cfRule>
          <xm:sqref>U12:AC244</xm:sqref>
        </x14:conditionalFormatting>
        <x14:conditionalFormatting xmlns:xm="http://schemas.microsoft.com/office/excel/2006/main">
          <x14:cfRule type="containsText" priority="10" stopIfTrue="1" operator="containsText" id="{CFBFCD35-80A7-6B4A-9AFD-A65A0F1A6A1B}">
            <xm:f>NOT(ISERROR(SEARCH("-",U12)))</xm:f>
            <xm:f>"-"</xm:f>
            <x14:dxf>
              <font>
                <color theme="1" tint="0.499984740745262"/>
              </font>
              <fill>
                <patternFill>
                  <bgColor theme="0"/>
                </patternFill>
              </fill>
            </x14:dxf>
          </x14:cfRule>
          <xm:sqref>U12:U244 U197:AC197</xm:sqref>
        </x14:conditionalFormatting>
        <x14:conditionalFormatting xmlns:xm="http://schemas.microsoft.com/office/excel/2006/main">
          <x14:cfRule type="containsText" priority="9" stopIfTrue="1" operator="containsText" id="{1FCDAC74-9F4D-C947-948E-0EC34E7F36D6}">
            <xm:f>NOT(ISERROR(SEARCH("-",U12)))</xm:f>
            <xm:f>"-"</xm:f>
            <x14:dxf>
              <font>
                <color theme="1" tint="0.499984740745262"/>
              </font>
              <fill>
                <patternFill>
                  <bgColor theme="0"/>
                </patternFill>
              </fill>
            </x14:dxf>
          </x14:cfRule>
          <xm:sqref>U12:AC244</xm:sqref>
        </x14:conditionalFormatting>
        <x14:conditionalFormatting xmlns:xm="http://schemas.microsoft.com/office/excel/2006/main">
          <x14:cfRule type="containsText" priority="8" stopIfTrue="1" operator="containsText" id="{43F4DFD3-2999-0249-A4AB-A5D71767D9D3}">
            <xm:f>NOT(ISERROR(SEARCH("-",U12)))</xm:f>
            <xm:f>"-"</xm:f>
            <x14:dxf>
              <font>
                <color theme="1" tint="0.499984740745262"/>
              </font>
              <fill>
                <patternFill>
                  <bgColor theme="0"/>
                </patternFill>
              </fill>
            </x14:dxf>
          </x14:cfRule>
          <xm:sqref>U12:AC244</xm:sqref>
        </x14:conditionalFormatting>
        <x14:conditionalFormatting xmlns:xm="http://schemas.microsoft.com/office/excel/2006/main">
          <x14:cfRule type="containsText" priority="6" stopIfTrue="1" operator="containsText" id="{AD87BFB2-1B61-4D31-B8FF-A357080D5F54}">
            <xm:f>NOT(ISERROR(SEARCH("-",Y13)))</xm:f>
            <xm:f>"-"</xm:f>
            <x14:dxf>
              <font>
                <color theme="1" tint="0.499984740745262"/>
              </font>
              <fill>
                <patternFill>
                  <bgColor theme="0"/>
                </patternFill>
              </fill>
            </x14:dxf>
          </x14:cfRule>
          <xm:sqref>Y13:Z13</xm:sqref>
        </x14:conditionalFormatting>
        <x14:conditionalFormatting xmlns:xm="http://schemas.microsoft.com/office/excel/2006/main">
          <x14:cfRule type="containsText" priority="5" stopIfTrue="1" operator="containsText" id="{EA9D538E-B6AD-4316-9387-38041BFA03EC}">
            <xm:f>NOT(ISERROR(SEARCH("-",W13)))</xm:f>
            <xm:f>"-"</xm:f>
            <x14:dxf>
              <font>
                <color theme="1" tint="0.499984740745262"/>
              </font>
              <fill>
                <patternFill>
                  <bgColor theme="0"/>
                </patternFill>
              </fill>
            </x14:dxf>
          </x14:cfRule>
          <xm:sqref>W13</xm:sqref>
        </x14:conditionalFormatting>
        <x14:conditionalFormatting xmlns:xm="http://schemas.microsoft.com/office/excel/2006/main">
          <x14:cfRule type="containsText" priority="1" stopIfTrue="1" operator="containsText" id="{F2051B9E-EBC7-4628-A747-81A15B1B8AC9}">
            <xm:f>NOT(ISERROR(SEARCH("-",AA13)))</xm:f>
            <xm:f>"-"</xm:f>
            <x14:dxf>
              <font>
                <color theme="1" tint="0.499984740745262"/>
              </font>
              <fill>
                <patternFill>
                  <bgColor theme="0"/>
                </patternFill>
              </fill>
            </x14:dxf>
          </x14:cfRule>
          <xm:sqref>AA13</xm:sqref>
        </x14:conditionalFormatting>
        <x14:conditionalFormatting xmlns:xm="http://schemas.microsoft.com/office/excel/2006/main">
          <x14:cfRule type="containsText" priority="4" stopIfTrue="1" operator="containsText" id="{957F9DA0-67B3-4D30-BBFD-C32DB82FF859}">
            <xm:f>NOT(ISERROR(SEARCH("-",Y13)))</xm:f>
            <xm:f>"-"</xm:f>
            <x14:dxf>
              <font>
                <color theme="1" tint="0.499984740745262"/>
              </font>
              <fill>
                <patternFill>
                  <bgColor theme="0"/>
                </patternFill>
              </fill>
            </x14:dxf>
          </x14:cfRule>
          <xm:sqref>Y13</xm:sqref>
        </x14:conditionalFormatting>
        <x14:conditionalFormatting xmlns:xm="http://schemas.microsoft.com/office/excel/2006/main">
          <x14:cfRule type="containsText" priority="3" stopIfTrue="1" operator="containsText" id="{2C7FAA0E-67A9-4F82-AC69-430656536CB9}">
            <xm:f>NOT(ISERROR(SEARCH("-",Z13)))</xm:f>
            <xm:f>"-"</xm:f>
            <x14:dxf>
              <font>
                <color theme="1" tint="0.499984740745262"/>
              </font>
              <fill>
                <patternFill>
                  <bgColor theme="0"/>
                </patternFill>
              </fill>
            </x14:dxf>
          </x14:cfRule>
          <xm:sqref>Z13</xm:sqref>
        </x14:conditionalFormatting>
        <x14:conditionalFormatting xmlns:xm="http://schemas.microsoft.com/office/excel/2006/main">
          <x14:cfRule type="containsText" priority="2" stopIfTrue="1" operator="containsText" id="{1667E286-7DF4-48C6-897C-1F70ED8D9F68}">
            <xm:f>NOT(ISERROR(SEARCH("-",AA13)))</xm:f>
            <xm:f>"-"</xm:f>
            <x14:dxf>
              <font>
                <color theme="1" tint="0.499984740745262"/>
              </font>
              <fill>
                <patternFill>
                  <bgColor theme="0"/>
                </patternFill>
              </fill>
            </x14:dxf>
          </x14:cfRule>
          <xm:sqref>AA13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43"/>
  <sheetViews>
    <sheetView topLeftCell="A199" zoomScaleNormal="100" zoomScaleSheetLayoutView="148" workbookViewId="0">
      <selection activeCell="G212" sqref="G212"/>
    </sheetView>
  </sheetViews>
  <sheetFormatPr baseColWidth="10" defaultRowHeight="15.75" outlineLevelCol="1"/>
  <cols>
    <col min="1" max="1" width="2.875" style="424" customWidth="1"/>
    <col min="2" max="2" width="12.875" style="128" customWidth="1"/>
    <col min="3" max="3" width="16.875" style="128" customWidth="1"/>
    <col min="4" max="4" width="33.875" style="129" customWidth="1"/>
    <col min="5" max="5" width="33.875" style="130" customWidth="1" outlineLevel="1"/>
    <col min="6" max="6" width="8.875" style="132" customWidth="1" outlineLevel="1"/>
    <col min="7" max="7" width="22.875" style="131" customWidth="1" outlineLevel="1"/>
    <col min="8" max="8" width="14.375" style="127" customWidth="1" outlineLevel="1"/>
    <col min="9" max="9" width="19.75" style="126" customWidth="1" outlineLevel="1"/>
    <col min="10" max="10" width="23.25" style="126" customWidth="1"/>
    <col min="11" max="11" width="21.375" customWidth="1"/>
  </cols>
  <sheetData>
    <row r="1" spans="1:10" ht="50.1" customHeight="1">
      <c r="A1" s="389"/>
      <c r="B1" s="391" t="s">
        <v>21</v>
      </c>
      <c r="C1" s="120"/>
      <c r="D1" s="121"/>
      <c r="E1" s="121"/>
      <c r="F1" s="121"/>
      <c r="G1" s="121"/>
      <c r="H1" s="121"/>
      <c r="I1" s="121"/>
      <c r="J1" s="121"/>
    </row>
    <row r="2" spans="1:10" ht="50.1" customHeight="1">
      <c r="A2" s="159"/>
      <c r="B2" s="898" t="s">
        <v>1536</v>
      </c>
      <c r="C2" s="5"/>
      <c r="D2" s="122"/>
      <c r="E2" s="122"/>
      <c r="F2" s="122"/>
      <c r="G2" s="122"/>
      <c r="H2" s="122"/>
      <c r="I2" s="122"/>
      <c r="J2" s="122"/>
    </row>
    <row r="3" spans="1:10" ht="20.100000000000001" customHeight="1">
      <c r="A3" s="52"/>
      <c r="B3" s="349" t="s">
        <v>885</v>
      </c>
      <c r="C3" s="52"/>
      <c r="D3" s="123"/>
      <c r="E3" s="123"/>
      <c r="F3" s="123"/>
      <c r="G3" s="123"/>
      <c r="H3" s="123"/>
      <c r="I3" s="123"/>
      <c r="J3" s="123"/>
    </row>
    <row r="4" spans="1:10" ht="20.100000000000001" customHeight="1">
      <c r="A4" s="52"/>
      <c r="B4" s="352" t="s">
        <v>892</v>
      </c>
      <c r="C4" s="52"/>
      <c r="D4" s="123"/>
      <c r="E4" s="123"/>
      <c r="F4" s="123"/>
      <c r="G4" s="123"/>
      <c r="H4" s="123"/>
      <c r="I4" s="123"/>
      <c r="J4" s="123"/>
    </row>
    <row r="5" spans="1:10" ht="69.95" customHeight="1">
      <c r="A5" s="52"/>
      <c r="B5" s="123"/>
      <c r="C5" s="53" t="s">
        <v>53</v>
      </c>
      <c r="D5" s="125"/>
      <c r="E5" s="125"/>
      <c r="F5" s="124"/>
      <c r="G5" s="123"/>
      <c r="H5" s="137"/>
      <c r="I5" s="136"/>
      <c r="J5" s="133"/>
    </row>
    <row r="6" spans="1:10" ht="69.95" customHeight="1">
      <c r="A6" s="422"/>
      <c r="B6" s="919" t="s">
        <v>55</v>
      </c>
      <c r="C6" s="919" t="s">
        <v>54</v>
      </c>
      <c r="D6" s="919" t="s">
        <v>50</v>
      </c>
      <c r="E6" s="919" t="s">
        <v>51</v>
      </c>
      <c r="F6" s="920" t="s">
        <v>52</v>
      </c>
      <c r="G6" s="921" t="s">
        <v>17</v>
      </c>
      <c r="H6"/>
      <c r="I6"/>
      <c r="J6"/>
    </row>
    <row r="7" spans="1:10" ht="26.1" customHeight="1">
      <c r="A7" s="422"/>
      <c r="B7" s="922">
        <v>2817</v>
      </c>
      <c r="C7" s="923" t="s">
        <v>897</v>
      </c>
      <c r="D7" s="924" t="s">
        <v>1389</v>
      </c>
      <c r="E7" s="925" t="s">
        <v>1390</v>
      </c>
      <c r="F7" s="926" t="s">
        <v>11</v>
      </c>
      <c r="G7" s="927"/>
      <c r="H7"/>
      <c r="I7"/>
      <c r="J7"/>
    </row>
    <row r="8" spans="1:10" ht="26.1" customHeight="1">
      <c r="A8" s="422"/>
      <c r="B8" s="922">
        <v>10413</v>
      </c>
      <c r="C8" s="923" t="s">
        <v>897</v>
      </c>
      <c r="D8" s="924" t="s">
        <v>1385</v>
      </c>
      <c r="E8" s="925" t="s">
        <v>1386</v>
      </c>
      <c r="F8" s="926" t="s">
        <v>11</v>
      </c>
      <c r="G8" s="927"/>
      <c r="H8"/>
      <c r="I8"/>
      <c r="J8"/>
    </row>
    <row r="9" spans="1:10" ht="26.1" customHeight="1">
      <c r="A9" s="422"/>
      <c r="B9" s="922">
        <v>2155</v>
      </c>
      <c r="C9" s="923" t="s">
        <v>897</v>
      </c>
      <c r="D9" s="924" t="s">
        <v>1370</v>
      </c>
      <c r="E9" s="925" t="s">
        <v>1371</v>
      </c>
      <c r="F9" s="926" t="s">
        <v>11</v>
      </c>
      <c r="G9" s="927"/>
      <c r="H9"/>
      <c r="I9"/>
      <c r="J9"/>
    </row>
    <row r="10" spans="1:10" ht="26.1" customHeight="1">
      <c r="A10" s="422"/>
      <c r="B10" s="922">
        <v>8153</v>
      </c>
      <c r="C10" s="923" t="s">
        <v>897</v>
      </c>
      <c r="D10" s="924" t="s">
        <v>1391</v>
      </c>
      <c r="E10" s="925" t="s">
        <v>1392</v>
      </c>
      <c r="F10" s="926" t="s">
        <v>11</v>
      </c>
      <c r="G10" s="927"/>
      <c r="H10"/>
      <c r="I10"/>
      <c r="J10"/>
    </row>
    <row r="11" spans="1:10" ht="26.1" customHeight="1">
      <c r="A11" s="422"/>
      <c r="B11" s="922">
        <v>200</v>
      </c>
      <c r="C11" s="923" t="s">
        <v>897</v>
      </c>
      <c r="D11" s="924" t="s">
        <v>1362</v>
      </c>
      <c r="E11" s="925" t="s">
        <v>1364</v>
      </c>
      <c r="F11" s="926" t="s">
        <v>11</v>
      </c>
      <c r="G11" s="927"/>
      <c r="H11"/>
      <c r="I11"/>
      <c r="J11"/>
    </row>
    <row r="12" spans="1:10" ht="26.1" customHeight="1">
      <c r="A12" s="422"/>
      <c r="B12" s="922">
        <v>2294</v>
      </c>
      <c r="C12" s="923" t="s">
        <v>897</v>
      </c>
      <c r="D12" s="924" t="s">
        <v>1374</v>
      </c>
      <c r="E12" s="925" t="s">
        <v>1375</v>
      </c>
      <c r="F12" s="926" t="s">
        <v>11</v>
      </c>
      <c r="G12" s="927"/>
      <c r="H12"/>
      <c r="I12"/>
      <c r="J12"/>
    </row>
    <row r="13" spans="1:10" ht="26.1" customHeight="1">
      <c r="A13" s="422"/>
      <c r="B13" s="922">
        <v>1182</v>
      </c>
      <c r="C13" s="923" t="s">
        <v>897</v>
      </c>
      <c r="D13" s="924" t="s">
        <v>1387</v>
      </c>
      <c r="E13" s="925" t="s">
        <v>1388</v>
      </c>
      <c r="F13" s="926" t="s">
        <v>11</v>
      </c>
      <c r="G13" s="927"/>
      <c r="H13"/>
      <c r="I13"/>
      <c r="J13"/>
    </row>
    <row r="14" spans="1:10" ht="26.1" customHeight="1">
      <c r="A14" s="422"/>
      <c r="B14" s="922">
        <v>2237</v>
      </c>
      <c r="C14" s="923" t="s">
        <v>897</v>
      </c>
      <c r="D14" s="924" t="s">
        <v>1372</v>
      </c>
      <c r="E14" s="925" t="s">
        <v>1373</v>
      </c>
      <c r="F14" s="926" t="s">
        <v>11</v>
      </c>
      <c r="G14" s="927"/>
      <c r="H14"/>
      <c r="I14"/>
      <c r="J14"/>
    </row>
    <row r="15" spans="1:10" ht="26.1" customHeight="1">
      <c r="A15" s="422"/>
      <c r="B15" s="922">
        <v>9452</v>
      </c>
      <c r="C15" s="923" t="s">
        <v>897</v>
      </c>
      <c r="D15" s="924" t="s">
        <v>1383</v>
      </c>
      <c r="E15" s="925" t="s">
        <v>1384</v>
      </c>
      <c r="F15" s="926" t="s">
        <v>11</v>
      </c>
      <c r="G15" s="927"/>
      <c r="H15"/>
      <c r="I15"/>
      <c r="J15"/>
    </row>
    <row r="16" spans="1:10" ht="26.1" customHeight="1">
      <c r="A16" s="422"/>
      <c r="B16" s="922">
        <v>1207</v>
      </c>
      <c r="C16" s="923" t="s">
        <v>897</v>
      </c>
      <c r="D16" s="924" t="s">
        <v>1368</v>
      </c>
      <c r="E16" s="925" t="s">
        <v>1369</v>
      </c>
      <c r="F16" s="926" t="s">
        <v>11</v>
      </c>
      <c r="G16" s="927"/>
      <c r="H16"/>
      <c r="I16"/>
      <c r="J16"/>
    </row>
    <row r="17" spans="1:10" ht="26.1" customHeight="1">
      <c r="A17" s="422"/>
      <c r="B17" s="922">
        <v>7869</v>
      </c>
      <c r="C17" s="923" t="s">
        <v>897</v>
      </c>
      <c r="D17" s="924" t="s">
        <v>1381</v>
      </c>
      <c r="E17" s="925" t="s">
        <v>1382</v>
      </c>
      <c r="F17" s="926" t="s">
        <v>11</v>
      </c>
      <c r="G17" s="927"/>
      <c r="H17"/>
      <c r="I17"/>
      <c r="J17"/>
    </row>
    <row r="18" spans="1:10" ht="26.1" customHeight="1">
      <c r="A18" s="422"/>
      <c r="B18" s="922">
        <v>6956</v>
      </c>
      <c r="C18" s="923" t="s">
        <v>897</v>
      </c>
      <c r="D18" s="924" t="s">
        <v>1379</v>
      </c>
      <c r="E18" s="925" t="s">
        <v>1380</v>
      </c>
      <c r="F18" s="926" t="s">
        <v>11</v>
      </c>
      <c r="G18" s="927"/>
      <c r="H18"/>
      <c r="I18"/>
      <c r="J18"/>
    </row>
    <row r="19" spans="1:10" ht="26.1" customHeight="1">
      <c r="A19" s="422"/>
      <c r="B19" s="922">
        <v>3382</v>
      </c>
      <c r="C19" s="923" t="s">
        <v>897</v>
      </c>
      <c r="D19" s="924" t="s">
        <v>1377</v>
      </c>
      <c r="E19" s="925" t="s">
        <v>1378</v>
      </c>
      <c r="F19" s="926" t="s">
        <v>11</v>
      </c>
      <c r="G19" s="927"/>
      <c r="H19"/>
      <c r="I19"/>
      <c r="J19"/>
    </row>
    <row r="20" spans="1:10" ht="26.1" customHeight="1" thickBot="1">
      <c r="A20" s="423"/>
      <c r="B20" s="974">
        <v>415</v>
      </c>
      <c r="C20" s="928" t="s">
        <v>897</v>
      </c>
      <c r="D20" s="929" t="s">
        <v>1365</v>
      </c>
      <c r="E20" s="930" t="s">
        <v>1366</v>
      </c>
      <c r="F20" s="926" t="s">
        <v>11</v>
      </c>
      <c r="G20" s="930"/>
      <c r="H20"/>
      <c r="I20"/>
      <c r="J20"/>
    </row>
    <row r="21" spans="1:10" ht="26.1" customHeight="1">
      <c r="A21" s="423"/>
      <c r="B21" s="922">
        <v>10072</v>
      </c>
      <c r="C21" s="923" t="s">
        <v>897</v>
      </c>
      <c r="D21" s="924" t="s">
        <v>981</v>
      </c>
      <c r="E21" s="925" t="s">
        <v>982</v>
      </c>
      <c r="F21" s="931" t="s">
        <v>13</v>
      </c>
      <c r="G21" s="927" t="s">
        <v>634</v>
      </c>
      <c r="H21"/>
      <c r="I21"/>
      <c r="J21"/>
    </row>
    <row r="22" spans="1:10" ht="26.1" customHeight="1">
      <c r="A22" s="423"/>
      <c r="B22" s="922">
        <v>2135</v>
      </c>
      <c r="C22" s="923" t="s">
        <v>897</v>
      </c>
      <c r="D22" s="924" t="s">
        <v>978</v>
      </c>
      <c r="E22" s="925" t="s">
        <v>979</v>
      </c>
      <c r="F22" s="931" t="s">
        <v>13</v>
      </c>
      <c r="G22" s="927" t="s">
        <v>634</v>
      </c>
      <c r="H22"/>
      <c r="I22"/>
      <c r="J22"/>
    </row>
    <row r="23" spans="1:10" ht="26.1" customHeight="1">
      <c r="A23" s="423"/>
      <c r="B23" s="922">
        <v>2734</v>
      </c>
      <c r="C23" s="923" t="s">
        <v>897</v>
      </c>
      <c r="D23" s="924" t="s">
        <v>924</v>
      </c>
      <c r="E23" s="925" t="s">
        <v>925</v>
      </c>
      <c r="F23" s="931" t="s">
        <v>12</v>
      </c>
      <c r="G23" s="927" t="s">
        <v>634</v>
      </c>
      <c r="H23"/>
      <c r="I23"/>
      <c r="J23"/>
    </row>
    <row r="24" spans="1:10" ht="26.1" customHeight="1">
      <c r="A24" s="423"/>
      <c r="B24" s="922">
        <v>2648</v>
      </c>
      <c r="C24" s="923" t="s">
        <v>897</v>
      </c>
      <c r="D24" s="924" t="s">
        <v>911</v>
      </c>
      <c r="E24" s="925" t="s">
        <v>912</v>
      </c>
      <c r="F24" s="931" t="s">
        <v>12</v>
      </c>
      <c r="G24" s="927" t="s">
        <v>634</v>
      </c>
      <c r="H24"/>
      <c r="I24"/>
      <c r="J24"/>
    </row>
    <row r="25" spans="1:10" ht="26.1" customHeight="1">
      <c r="A25" s="423"/>
      <c r="B25" s="922">
        <v>150</v>
      </c>
      <c r="C25" s="923" t="s">
        <v>897</v>
      </c>
      <c r="D25" s="924" t="s">
        <v>903</v>
      </c>
      <c r="E25" s="925" t="s">
        <v>904</v>
      </c>
      <c r="F25" s="931" t="s">
        <v>12</v>
      </c>
      <c r="G25" s="927" t="s">
        <v>634</v>
      </c>
      <c r="H25"/>
      <c r="I25"/>
      <c r="J25"/>
    </row>
    <row r="26" spans="1:10" ht="26.1" customHeight="1">
      <c r="A26" s="423"/>
      <c r="B26" s="922">
        <v>2147</v>
      </c>
      <c r="C26" s="923" t="s">
        <v>897</v>
      </c>
      <c r="D26" s="924" t="s">
        <v>944</v>
      </c>
      <c r="E26" s="925" t="s">
        <v>945</v>
      </c>
      <c r="F26" s="931" t="s">
        <v>12</v>
      </c>
      <c r="G26" s="927" t="s">
        <v>634</v>
      </c>
      <c r="H26"/>
      <c r="I26"/>
      <c r="J26"/>
    </row>
    <row r="27" spans="1:10" ht="26.1" customHeight="1">
      <c r="A27" s="423"/>
      <c r="B27" s="922">
        <v>2785</v>
      </c>
      <c r="C27" s="923" t="s">
        <v>897</v>
      </c>
      <c r="D27" s="924" t="s">
        <v>920</v>
      </c>
      <c r="E27" s="925" t="s">
        <v>922</v>
      </c>
      <c r="F27" s="931" t="s">
        <v>12</v>
      </c>
      <c r="G27" s="927" t="s">
        <v>634</v>
      </c>
      <c r="H27"/>
      <c r="I27"/>
      <c r="J27"/>
    </row>
    <row r="28" spans="1:10" ht="26.1" customHeight="1">
      <c r="A28" s="423"/>
      <c r="B28" s="922">
        <v>7393</v>
      </c>
      <c r="C28" s="923" t="s">
        <v>897</v>
      </c>
      <c r="D28" s="924" t="s">
        <v>961</v>
      </c>
      <c r="E28" s="925" t="s">
        <v>962</v>
      </c>
      <c r="F28" s="931" t="s">
        <v>12</v>
      </c>
      <c r="G28" s="927" t="s">
        <v>1466</v>
      </c>
      <c r="H28"/>
      <c r="I28"/>
      <c r="J28"/>
    </row>
    <row r="29" spans="1:10" ht="26.1" customHeight="1">
      <c r="A29" s="423"/>
      <c r="B29" s="922">
        <v>2103</v>
      </c>
      <c r="C29" s="923" t="s">
        <v>897</v>
      </c>
      <c r="D29" s="924" t="s">
        <v>942</v>
      </c>
      <c r="E29" s="925" t="s">
        <v>943</v>
      </c>
      <c r="F29" s="931" t="s">
        <v>12</v>
      </c>
      <c r="G29" s="927" t="s">
        <v>1465</v>
      </c>
      <c r="H29"/>
      <c r="I29"/>
      <c r="J29"/>
    </row>
    <row r="30" spans="1:10" ht="26.1" customHeight="1">
      <c r="A30" s="423"/>
      <c r="B30" s="922">
        <v>1998</v>
      </c>
      <c r="C30" s="923" t="s">
        <v>897</v>
      </c>
      <c r="D30" s="924" t="s">
        <v>939</v>
      </c>
      <c r="E30" s="925" t="s">
        <v>940</v>
      </c>
      <c r="F30" s="931" t="s">
        <v>12</v>
      </c>
      <c r="G30" s="927" t="s">
        <v>634</v>
      </c>
      <c r="H30"/>
      <c r="I30"/>
      <c r="J30"/>
    </row>
    <row r="31" spans="1:10" ht="26.1" customHeight="1">
      <c r="A31" s="423"/>
      <c r="B31" s="922">
        <v>398</v>
      </c>
      <c r="C31" s="923" t="s">
        <v>897</v>
      </c>
      <c r="D31" s="924" t="s">
        <v>906</v>
      </c>
      <c r="E31" s="925" t="s">
        <v>907</v>
      </c>
      <c r="F31" s="931" t="s">
        <v>12</v>
      </c>
      <c r="G31" s="927" t="s">
        <v>634</v>
      </c>
      <c r="H31"/>
      <c r="I31"/>
      <c r="J31"/>
    </row>
    <row r="32" spans="1:10" ht="26.1" customHeight="1">
      <c r="A32" s="423"/>
      <c r="B32" s="922">
        <v>413</v>
      </c>
      <c r="C32" s="923" t="s">
        <v>897</v>
      </c>
      <c r="D32" s="924" t="s">
        <v>908</v>
      </c>
      <c r="E32" s="925" t="s">
        <v>909</v>
      </c>
      <c r="F32" s="931" t="s">
        <v>12</v>
      </c>
      <c r="G32" s="927" t="s">
        <v>634</v>
      </c>
      <c r="H32"/>
      <c r="I32"/>
      <c r="J32"/>
    </row>
    <row r="33" spans="1:10" ht="26.1" customHeight="1">
      <c r="A33" s="423"/>
      <c r="B33" s="922">
        <v>1941</v>
      </c>
      <c r="C33" s="923" t="s">
        <v>897</v>
      </c>
      <c r="D33" s="924" t="s">
        <v>914</v>
      </c>
      <c r="E33" s="925" t="s">
        <v>916</v>
      </c>
      <c r="F33" s="931" t="s">
        <v>12</v>
      </c>
      <c r="G33" s="927" t="s">
        <v>634</v>
      </c>
      <c r="H33"/>
      <c r="I33"/>
      <c r="J33"/>
    </row>
    <row r="34" spans="1:10" ht="26.1" customHeight="1">
      <c r="A34" s="423"/>
      <c r="B34" s="922">
        <v>1921</v>
      </c>
      <c r="C34" s="923" t="s">
        <v>897</v>
      </c>
      <c r="D34" s="924" t="s">
        <v>936</v>
      </c>
      <c r="E34" s="925" t="s">
        <v>937</v>
      </c>
      <c r="F34" s="931" t="s">
        <v>12</v>
      </c>
      <c r="G34" s="927" t="s">
        <v>634</v>
      </c>
      <c r="H34"/>
      <c r="I34"/>
      <c r="J34"/>
    </row>
    <row r="35" spans="1:10" ht="26.1" customHeight="1">
      <c r="A35" s="423"/>
      <c r="B35" s="922">
        <v>3166</v>
      </c>
      <c r="C35" s="923" t="s">
        <v>897</v>
      </c>
      <c r="D35" s="924" t="s">
        <v>949</v>
      </c>
      <c r="E35" s="925" t="s">
        <v>951</v>
      </c>
      <c r="F35" s="931" t="s">
        <v>12</v>
      </c>
      <c r="G35" s="927" t="s">
        <v>634</v>
      </c>
      <c r="H35"/>
      <c r="I35"/>
      <c r="J35"/>
    </row>
    <row r="36" spans="1:10" ht="26.1" customHeight="1">
      <c r="A36" s="423"/>
      <c r="B36" s="922">
        <v>7632</v>
      </c>
      <c r="C36" s="923" t="s">
        <v>897</v>
      </c>
      <c r="D36" s="924" t="s">
        <v>964</v>
      </c>
      <c r="E36" s="925" t="s">
        <v>965</v>
      </c>
      <c r="F36" s="931" t="s">
        <v>12</v>
      </c>
      <c r="G36" s="927" t="s">
        <v>634</v>
      </c>
      <c r="H36"/>
      <c r="I36"/>
      <c r="J36"/>
    </row>
    <row r="37" spans="1:10" ht="26.1" customHeight="1">
      <c r="A37" s="423"/>
      <c r="B37" s="922">
        <v>1815</v>
      </c>
      <c r="C37" s="923" t="s">
        <v>897</v>
      </c>
      <c r="D37" s="924" t="s">
        <v>927</v>
      </c>
      <c r="E37" s="925" t="s">
        <v>929</v>
      </c>
      <c r="F37" s="931" t="s">
        <v>12</v>
      </c>
      <c r="G37" s="927" t="s">
        <v>634</v>
      </c>
      <c r="H37"/>
      <c r="I37"/>
      <c r="J37"/>
    </row>
    <row r="38" spans="1:10" ht="26.1" customHeight="1">
      <c r="A38" s="423"/>
      <c r="B38" s="922">
        <v>1880</v>
      </c>
      <c r="C38" s="923" t="s">
        <v>897</v>
      </c>
      <c r="D38" s="924" t="s">
        <v>930</v>
      </c>
      <c r="E38" s="925" t="s">
        <v>932</v>
      </c>
      <c r="F38" s="931" t="s">
        <v>12</v>
      </c>
      <c r="G38" s="927" t="s">
        <v>634</v>
      </c>
      <c r="H38"/>
      <c r="I38"/>
      <c r="J38"/>
    </row>
    <row r="39" spans="1:10" ht="26.1" customHeight="1">
      <c r="A39" s="423"/>
      <c r="B39" s="922">
        <v>3122</v>
      </c>
      <c r="C39" s="923" t="s">
        <v>897</v>
      </c>
      <c r="D39" s="924" t="s">
        <v>947</v>
      </c>
      <c r="E39" s="925" t="s">
        <v>948</v>
      </c>
      <c r="F39" s="931" t="s">
        <v>12</v>
      </c>
      <c r="G39" s="927" t="s">
        <v>634</v>
      </c>
      <c r="H39"/>
      <c r="I39"/>
      <c r="J39"/>
    </row>
    <row r="40" spans="1:10" ht="26.1" customHeight="1">
      <c r="A40" s="423"/>
      <c r="B40" s="922">
        <v>6957</v>
      </c>
      <c r="C40" s="923" t="s">
        <v>897</v>
      </c>
      <c r="D40" s="924" t="s">
        <v>955</v>
      </c>
      <c r="E40" s="925" t="s">
        <v>956</v>
      </c>
      <c r="F40" s="931" t="s">
        <v>12</v>
      </c>
      <c r="G40" s="927" t="s">
        <v>1465</v>
      </c>
      <c r="H40"/>
      <c r="I40"/>
      <c r="J40"/>
    </row>
    <row r="41" spans="1:10" ht="26.1" customHeight="1">
      <c r="A41" s="423"/>
      <c r="B41" s="922">
        <v>6942</v>
      </c>
      <c r="C41" s="923" t="s">
        <v>897</v>
      </c>
      <c r="D41" s="924" t="s">
        <v>953</v>
      </c>
      <c r="E41" s="925" t="s">
        <v>954</v>
      </c>
      <c r="F41" s="931" t="s">
        <v>12</v>
      </c>
      <c r="G41" s="927" t="s">
        <v>1465</v>
      </c>
      <c r="H41"/>
      <c r="I41"/>
      <c r="J41"/>
    </row>
    <row r="42" spans="1:10" ht="26.1" customHeight="1">
      <c r="A42" s="423"/>
      <c r="B42" s="922">
        <v>10129</v>
      </c>
      <c r="C42" s="923" t="s">
        <v>897</v>
      </c>
      <c r="D42" s="924" t="s">
        <v>970</v>
      </c>
      <c r="E42" s="925" t="s">
        <v>971</v>
      </c>
      <c r="F42" s="931" t="s">
        <v>12</v>
      </c>
      <c r="G42" s="927" t="s">
        <v>634</v>
      </c>
      <c r="H42"/>
      <c r="I42"/>
      <c r="J42"/>
    </row>
    <row r="43" spans="1:10" ht="26.1" customHeight="1">
      <c r="A43" s="423"/>
      <c r="B43" s="922">
        <v>2921</v>
      </c>
      <c r="C43" s="923" t="s">
        <v>897</v>
      </c>
      <c r="D43" s="924" t="s">
        <v>918</v>
      </c>
      <c r="E43" s="925" t="s">
        <v>919</v>
      </c>
      <c r="F43" s="931" t="s">
        <v>12</v>
      </c>
      <c r="G43" s="927" t="s">
        <v>634</v>
      </c>
      <c r="H43"/>
      <c r="I43"/>
      <c r="J43"/>
    </row>
    <row r="44" spans="1:10" ht="26.1" customHeight="1">
      <c r="A44" s="423"/>
      <c r="B44" s="922">
        <v>1788</v>
      </c>
      <c r="C44" s="923" t="s">
        <v>897</v>
      </c>
      <c r="D44" s="924" t="s">
        <v>933</v>
      </c>
      <c r="E44" s="925" t="s">
        <v>934</v>
      </c>
      <c r="F44" s="931" t="s">
        <v>12</v>
      </c>
      <c r="G44" s="927" t="s">
        <v>634</v>
      </c>
      <c r="H44"/>
      <c r="I44"/>
      <c r="J44"/>
    </row>
    <row r="45" spans="1:10" ht="26.1" customHeight="1">
      <c r="A45" s="423"/>
      <c r="B45" s="922">
        <v>7301</v>
      </c>
      <c r="C45" s="923" t="s">
        <v>897</v>
      </c>
      <c r="D45" s="924" t="s">
        <v>958</v>
      </c>
      <c r="E45" s="925" t="s">
        <v>959</v>
      </c>
      <c r="F45" s="931" t="s">
        <v>12</v>
      </c>
      <c r="G45" s="927" t="s">
        <v>634</v>
      </c>
      <c r="H45"/>
      <c r="I45"/>
      <c r="J45"/>
    </row>
    <row r="46" spans="1:10" ht="26.1" customHeight="1">
      <c r="A46" s="423"/>
      <c r="B46" s="922">
        <v>141</v>
      </c>
      <c r="C46" s="923" t="s">
        <v>897</v>
      </c>
      <c r="D46" s="924" t="s">
        <v>901</v>
      </c>
      <c r="E46" s="925" t="s">
        <v>902</v>
      </c>
      <c r="F46" s="931" t="s">
        <v>12</v>
      </c>
      <c r="G46" s="927" t="s">
        <v>634</v>
      </c>
      <c r="H46"/>
      <c r="I46"/>
      <c r="J46"/>
    </row>
    <row r="47" spans="1:10" ht="26.1" customHeight="1">
      <c r="A47" s="423"/>
      <c r="B47" s="922">
        <v>176</v>
      </c>
      <c r="C47" s="923" t="s">
        <v>897</v>
      </c>
      <c r="D47" s="924" t="s">
        <v>899</v>
      </c>
      <c r="E47" s="925" t="s">
        <v>900</v>
      </c>
      <c r="F47" s="931" t="s">
        <v>12</v>
      </c>
      <c r="G47" s="927" t="s">
        <v>634</v>
      </c>
      <c r="H47"/>
      <c r="I47"/>
      <c r="J47"/>
    </row>
    <row r="48" spans="1:10" ht="26.1" customHeight="1">
      <c r="A48" s="423"/>
      <c r="B48" s="922">
        <v>10343</v>
      </c>
      <c r="C48" s="932" t="s">
        <v>897</v>
      </c>
      <c r="D48" s="933" t="s">
        <v>976</v>
      </c>
      <c r="E48" s="934" t="s">
        <v>977</v>
      </c>
      <c r="F48" s="931" t="s">
        <v>12</v>
      </c>
      <c r="G48" s="935" t="s">
        <v>634</v>
      </c>
      <c r="H48"/>
      <c r="I48"/>
      <c r="J48"/>
    </row>
    <row r="49" spans="1:10" ht="26.1" customHeight="1">
      <c r="A49" s="423"/>
      <c r="B49" s="922">
        <v>9487</v>
      </c>
      <c r="C49" s="923" t="s">
        <v>897</v>
      </c>
      <c r="D49" s="924" t="s">
        <v>967</v>
      </c>
      <c r="E49" s="925" t="s">
        <v>968</v>
      </c>
      <c r="F49" s="931" t="s">
        <v>12</v>
      </c>
      <c r="G49" s="927" t="s">
        <v>634</v>
      </c>
      <c r="H49"/>
      <c r="I49"/>
      <c r="J49"/>
    </row>
    <row r="50" spans="1:10" ht="26.1" customHeight="1" thickBot="1">
      <c r="A50" s="423"/>
      <c r="B50" s="975">
        <v>10329</v>
      </c>
      <c r="C50" s="936" t="s">
        <v>897</v>
      </c>
      <c r="D50" s="937" t="s">
        <v>973</v>
      </c>
      <c r="E50" s="938" t="s">
        <v>975</v>
      </c>
      <c r="F50" s="931" t="s">
        <v>12</v>
      </c>
      <c r="G50" s="939" t="s">
        <v>1465</v>
      </c>
      <c r="H50"/>
      <c r="I50"/>
      <c r="J50"/>
    </row>
    <row r="51" spans="1:10" ht="26.1" customHeight="1">
      <c r="A51" s="423"/>
      <c r="B51" s="922">
        <v>2664</v>
      </c>
      <c r="C51" s="923" t="s">
        <v>897</v>
      </c>
      <c r="D51" s="924" t="s">
        <v>997</v>
      </c>
      <c r="E51" s="925" t="s">
        <v>998</v>
      </c>
      <c r="F51" s="940" t="s">
        <v>9</v>
      </c>
      <c r="G51" s="927" t="s">
        <v>1467</v>
      </c>
      <c r="H51"/>
      <c r="I51"/>
      <c r="J51"/>
    </row>
    <row r="52" spans="1:10" ht="26.1" customHeight="1">
      <c r="A52" s="423"/>
      <c r="B52" s="922">
        <v>2658</v>
      </c>
      <c r="C52" s="923" t="s">
        <v>897</v>
      </c>
      <c r="D52" s="924" t="s">
        <v>995</v>
      </c>
      <c r="E52" s="925" t="s">
        <v>996</v>
      </c>
      <c r="F52" s="940" t="s">
        <v>9</v>
      </c>
      <c r="G52" s="927" t="s">
        <v>634</v>
      </c>
      <c r="H52"/>
      <c r="I52"/>
      <c r="J52"/>
    </row>
    <row r="53" spans="1:10" ht="26.1" customHeight="1">
      <c r="A53" s="423"/>
      <c r="B53" s="922">
        <v>10444</v>
      </c>
      <c r="C53" s="923" t="s">
        <v>897</v>
      </c>
      <c r="D53" s="924" t="s">
        <v>1068</v>
      </c>
      <c r="E53" s="925" t="s">
        <v>1069</v>
      </c>
      <c r="F53" s="940" t="s">
        <v>9</v>
      </c>
      <c r="G53" s="941" t="s">
        <v>1470</v>
      </c>
      <c r="H53"/>
      <c r="I53"/>
      <c r="J53"/>
    </row>
    <row r="54" spans="1:10" ht="26.1" customHeight="1">
      <c r="A54" s="423"/>
      <c r="B54" s="922">
        <v>10406</v>
      </c>
      <c r="C54" s="923" t="s">
        <v>897</v>
      </c>
      <c r="D54" s="924" t="s">
        <v>1066</v>
      </c>
      <c r="E54" s="925" t="s">
        <v>1067</v>
      </c>
      <c r="F54" s="940" t="s">
        <v>9</v>
      </c>
      <c r="G54" s="927" t="s">
        <v>634</v>
      </c>
      <c r="H54"/>
      <c r="I54"/>
      <c r="J54"/>
    </row>
    <row r="55" spans="1:10" ht="26.1" customHeight="1">
      <c r="A55" s="423"/>
      <c r="B55" s="922">
        <v>506</v>
      </c>
      <c r="C55" s="923" t="s">
        <v>897</v>
      </c>
      <c r="D55" s="924" t="s">
        <v>991</v>
      </c>
      <c r="E55" s="925" t="s">
        <v>992</v>
      </c>
      <c r="F55" s="940" t="s">
        <v>9</v>
      </c>
      <c r="G55" s="927" t="s">
        <v>1468</v>
      </c>
      <c r="H55"/>
      <c r="I55"/>
      <c r="J55"/>
    </row>
    <row r="56" spans="1:10" ht="26.1" customHeight="1">
      <c r="A56" s="423"/>
      <c r="B56" s="922">
        <v>7050</v>
      </c>
      <c r="C56" s="923" t="s">
        <v>897</v>
      </c>
      <c r="D56" s="924" t="s">
        <v>1036</v>
      </c>
      <c r="E56" s="925" t="s">
        <v>1037</v>
      </c>
      <c r="F56" s="940" t="s">
        <v>9</v>
      </c>
      <c r="G56" s="927" t="s">
        <v>634</v>
      </c>
      <c r="H56"/>
      <c r="I56"/>
      <c r="J56"/>
    </row>
    <row r="57" spans="1:10" ht="26.1" customHeight="1">
      <c r="A57" s="423"/>
      <c r="B57" s="922">
        <v>3054</v>
      </c>
      <c r="C57" s="923" t="s">
        <v>897</v>
      </c>
      <c r="D57" s="924" t="s">
        <v>1023</v>
      </c>
      <c r="E57" s="925" t="s">
        <v>1024</v>
      </c>
      <c r="F57" s="940" t="s">
        <v>9</v>
      </c>
      <c r="G57" s="927" t="s">
        <v>634</v>
      </c>
      <c r="H57"/>
      <c r="I57"/>
      <c r="J57"/>
    </row>
    <row r="58" spans="1:10" ht="26.1" customHeight="1">
      <c r="A58" s="423"/>
      <c r="B58" s="922">
        <v>2539</v>
      </c>
      <c r="C58" s="923" t="s">
        <v>897</v>
      </c>
      <c r="D58" s="924" t="s">
        <v>1003</v>
      </c>
      <c r="E58" s="925" t="s">
        <v>1004</v>
      </c>
      <c r="F58" s="940" t="s">
        <v>9</v>
      </c>
      <c r="G58" s="927" t="s">
        <v>634</v>
      </c>
      <c r="H58"/>
      <c r="I58"/>
      <c r="J58"/>
    </row>
    <row r="59" spans="1:10" ht="26.1" customHeight="1">
      <c r="A59" s="423"/>
      <c r="B59" s="922">
        <v>3001</v>
      </c>
      <c r="C59" s="923" t="s">
        <v>897</v>
      </c>
      <c r="D59" s="924" t="s">
        <v>1021</v>
      </c>
      <c r="E59" s="925" t="s">
        <v>1022</v>
      </c>
      <c r="F59" s="940" t="s">
        <v>9</v>
      </c>
      <c r="G59" s="927" t="s">
        <v>1468</v>
      </c>
      <c r="H59"/>
      <c r="I59"/>
      <c r="J59"/>
    </row>
    <row r="60" spans="1:10" ht="26.1" customHeight="1">
      <c r="A60" s="423"/>
      <c r="B60" s="922">
        <v>610</v>
      </c>
      <c r="C60" s="923" t="s">
        <v>897</v>
      </c>
      <c r="D60" s="924" t="s">
        <v>1026</v>
      </c>
      <c r="E60" s="925" t="s">
        <v>1027</v>
      </c>
      <c r="F60" s="940" t="s">
        <v>9</v>
      </c>
      <c r="G60" s="927" t="s">
        <v>129</v>
      </c>
      <c r="H60"/>
      <c r="I60"/>
      <c r="J60"/>
    </row>
    <row r="61" spans="1:10" ht="26.1" customHeight="1">
      <c r="A61" s="423"/>
      <c r="B61" s="922">
        <v>2304</v>
      </c>
      <c r="C61" s="923" t="s">
        <v>897</v>
      </c>
      <c r="D61" s="924" t="s">
        <v>1014</v>
      </c>
      <c r="E61" s="925" t="s">
        <v>1016</v>
      </c>
      <c r="F61" s="940" t="s">
        <v>9</v>
      </c>
      <c r="G61" s="927" t="s">
        <v>634</v>
      </c>
      <c r="H61"/>
      <c r="I61"/>
      <c r="J61"/>
    </row>
    <row r="62" spans="1:10" ht="26.1" customHeight="1">
      <c r="A62" s="423"/>
      <c r="B62" s="922">
        <v>226</v>
      </c>
      <c r="C62" s="923" t="s">
        <v>897</v>
      </c>
      <c r="D62" s="924" t="s">
        <v>989</v>
      </c>
      <c r="E62" s="925" t="s">
        <v>990</v>
      </c>
      <c r="F62" s="940" t="s">
        <v>9</v>
      </c>
      <c r="G62" s="927" t="s">
        <v>1467</v>
      </c>
      <c r="H62"/>
      <c r="I62"/>
      <c r="J62"/>
    </row>
    <row r="63" spans="1:10" ht="26.1" customHeight="1">
      <c r="A63" s="423"/>
      <c r="B63" s="922">
        <v>2709</v>
      </c>
      <c r="C63" s="923" t="s">
        <v>897</v>
      </c>
      <c r="D63" s="924" t="s">
        <v>999</v>
      </c>
      <c r="E63" s="925" t="s">
        <v>1001</v>
      </c>
      <c r="F63" s="940" t="s">
        <v>9</v>
      </c>
      <c r="G63" s="927" t="s">
        <v>634</v>
      </c>
      <c r="H63"/>
      <c r="I63"/>
      <c r="J63"/>
    </row>
    <row r="64" spans="1:10" ht="26.1" customHeight="1">
      <c r="A64" s="423"/>
      <c r="B64" s="922">
        <v>7890</v>
      </c>
      <c r="C64" s="923" t="s">
        <v>897</v>
      </c>
      <c r="D64" s="924" t="s">
        <v>1050</v>
      </c>
      <c r="E64" s="925" t="s">
        <v>1052</v>
      </c>
      <c r="F64" s="940" t="s">
        <v>9</v>
      </c>
      <c r="G64" s="927" t="s">
        <v>1468</v>
      </c>
      <c r="H64"/>
      <c r="I64"/>
      <c r="J64"/>
    </row>
    <row r="65" spans="1:10" ht="26.1" customHeight="1">
      <c r="A65" s="423"/>
      <c r="B65" s="922">
        <v>7903</v>
      </c>
      <c r="C65" s="923" t="s">
        <v>897</v>
      </c>
      <c r="D65" s="924" t="s">
        <v>1046</v>
      </c>
      <c r="E65" s="925" t="s">
        <v>1048</v>
      </c>
      <c r="F65" s="940" t="s">
        <v>9</v>
      </c>
      <c r="G65" s="927" t="s">
        <v>634</v>
      </c>
      <c r="H65"/>
      <c r="I65"/>
      <c r="J65"/>
    </row>
    <row r="66" spans="1:10" ht="26.1" customHeight="1">
      <c r="A66" s="423"/>
      <c r="B66" s="922">
        <v>7906</v>
      </c>
      <c r="C66" s="923" t="s">
        <v>897</v>
      </c>
      <c r="D66" s="924" t="s">
        <v>1043</v>
      </c>
      <c r="E66" s="925" t="s">
        <v>1045</v>
      </c>
      <c r="F66" s="940" t="s">
        <v>9</v>
      </c>
      <c r="G66" s="927" t="s">
        <v>1470</v>
      </c>
      <c r="H66"/>
      <c r="I66"/>
      <c r="J66"/>
    </row>
    <row r="67" spans="1:10" ht="26.1" customHeight="1">
      <c r="A67" s="423"/>
      <c r="B67" s="922">
        <v>771</v>
      </c>
      <c r="C67" s="923" t="s">
        <v>897</v>
      </c>
      <c r="D67" s="924" t="s">
        <v>1029</v>
      </c>
      <c r="E67" s="925" t="s">
        <v>1030</v>
      </c>
      <c r="F67" s="940" t="s">
        <v>9</v>
      </c>
      <c r="G67" s="927" t="s">
        <v>1467</v>
      </c>
      <c r="H67"/>
      <c r="I67"/>
      <c r="J67"/>
    </row>
    <row r="68" spans="1:10" ht="26.1" customHeight="1">
      <c r="A68" s="423"/>
      <c r="B68" s="922">
        <v>9112</v>
      </c>
      <c r="C68" s="923" t="s">
        <v>897</v>
      </c>
      <c r="D68" s="924" t="s">
        <v>1054</v>
      </c>
      <c r="E68" s="925" t="s">
        <v>1055</v>
      </c>
      <c r="F68" s="940" t="s">
        <v>9</v>
      </c>
      <c r="G68" s="927" t="s">
        <v>1465</v>
      </c>
      <c r="H68"/>
      <c r="I68"/>
      <c r="J68"/>
    </row>
    <row r="69" spans="1:10" ht="26.1" customHeight="1">
      <c r="A69" s="423"/>
      <c r="B69" s="922">
        <v>7273</v>
      </c>
      <c r="C69" s="923" t="s">
        <v>897</v>
      </c>
      <c r="D69" s="924" t="s">
        <v>1039</v>
      </c>
      <c r="E69" s="925" t="s">
        <v>1041</v>
      </c>
      <c r="F69" s="940" t="s">
        <v>9</v>
      </c>
      <c r="G69" s="927" t="s">
        <v>1470</v>
      </c>
      <c r="H69"/>
      <c r="I69"/>
      <c r="J69"/>
    </row>
    <row r="70" spans="1:10" ht="26.1" customHeight="1">
      <c r="A70" s="423"/>
      <c r="B70" s="922">
        <v>9774</v>
      </c>
      <c r="C70" s="923" t="s">
        <v>897</v>
      </c>
      <c r="D70" s="924" t="s">
        <v>1059</v>
      </c>
      <c r="E70" s="925" t="s">
        <v>1060</v>
      </c>
      <c r="F70" s="940" t="s">
        <v>9</v>
      </c>
      <c r="G70" s="927" t="s">
        <v>1469</v>
      </c>
      <c r="H70"/>
      <c r="I70"/>
      <c r="J70"/>
    </row>
    <row r="71" spans="1:10" ht="26.1" customHeight="1">
      <c r="A71" s="423"/>
      <c r="B71" s="922">
        <v>2286</v>
      </c>
      <c r="C71" s="923" t="s">
        <v>897</v>
      </c>
      <c r="D71" s="924" t="s">
        <v>1011</v>
      </c>
      <c r="E71" s="925" t="s">
        <v>1013</v>
      </c>
      <c r="F71" s="940" t="s">
        <v>9</v>
      </c>
      <c r="G71" s="927" t="s">
        <v>634</v>
      </c>
      <c r="H71"/>
      <c r="I71"/>
      <c r="J71"/>
    </row>
    <row r="72" spans="1:10" ht="26.1" customHeight="1">
      <c r="A72" s="423"/>
      <c r="B72" s="922">
        <v>2274</v>
      </c>
      <c r="C72" s="923" t="s">
        <v>897</v>
      </c>
      <c r="D72" s="924" t="s">
        <v>1009</v>
      </c>
      <c r="E72" s="925" t="s">
        <v>1010</v>
      </c>
      <c r="F72" s="940" t="s">
        <v>9</v>
      </c>
      <c r="G72" s="927" t="s">
        <v>1468</v>
      </c>
      <c r="H72"/>
      <c r="I72"/>
      <c r="J72"/>
    </row>
    <row r="73" spans="1:10" ht="26.1" customHeight="1">
      <c r="A73" s="423"/>
      <c r="B73" s="922">
        <v>420</v>
      </c>
      <c r="C73" s="923" t="s">
        <v>897</v>
      </c>
      <c r="D73" s="924" t="s">
        <v>993</v>
      </c>
      <c r="E73" s="925" t="s">
        <v>994</v>
      </c>
      <c r="F73" s="940" t="s">
        <v>9</v>
      </c>
      <c r="G73" s="927" t="s">
        <v>1469</v>
      </c>
      <c r="H73"/>
      <c r="I73"/>
      <c r="J73"/>
    </row>
    <row r="74" spans="1:10" ht="26.1" customHeight="1">
      <c r="A74" s="423"/>
      <c r="B74" s="922">
        <v>3982</v>
      </c>
      <c r="C74" s="923" t="s">
        <v>897</v>
      </c>
      <c r="D74" s="924" t="s">
        <v>1032</v>
      </c>
      <c r="E74" s="925" t="s">
        <v>1034</v>
      </c>
      <c r="F74" s="940" t="s">
        <v>9</v>
      </c>
      <c r="G74" s="927" t="s">
        <v>1469</v>
      </c>
      <c r="H74"/>
      <c r="I74"/>
      <c r="J74"/>
    </row>
    <row r="75" spans="1:10" ht="26.1" customHeight="1">
      <c r="A75" s="423"/>
      <c r="B75" s="922">
        <v>10121</v>
      </c>
      <c r="C75" s="923" t="s">
        <v>897</v>
      </c>
      <c r="D75" s="924" t="s">
        <v>1063</v>
      </c>
      <c r="E75" s="925" t="s">
        <v>1064</v>
      </c>
      <c r="F75" s="940" t="s">
        <v>9</v>
      </c>
      <c r="G75" s="927" t="s">
        <v>1470</v>
      </c>
      <c r="H75"/>
      <c r="I75"/>
      <c r="J75"/>
    </row>
    <row r="76" spans="1:10" ht="26.1" customHeight="1">
      <c r="A76" s="423"/>
      <c r="B76" s="922">
        <v>10114</v>
      </c>
      <c r="C76" s="923" t="s">
        <v>897</v>
      </c>
      <c r="D76" s="924" t="s">
        <v>1061</v>
      </c>
      <c r="E76" s="925" t="s">
        <v>1062</v>
      </c>
      <c r="F76" s="940" t="s">
        <v>9</v>
      </c>
      <c r="G76" s="927" t="s">
        <v>634</v>
      </c>
      <c r="H76"/>
      <c r="I76"/>
      <c r="J76"/>
    </row>
    <row r="77" spans="1:10" ht="26.1" customHeight="1">
      <c r="A77" s="423"/>
      <c r="B77" s="922">
        <v>119</v>
      </c>
      <c r="C77" s="923" t="s">
        <v>897</v>
      </c>
      <c r="D77" s="924" t="s">
        <v>987</v>
      </c>
      <c r="E77" s="925" t="s">
        <v>988</v>
      </c>
      <c r="F77" s="942" t="s">
        <v>9</v>
      </c>
      <c r="G77" s="927" t="s">
        <v>634</v>
      </c>
      <c r="H77"/>
      <c r="I77"/>
      <c r="J77"/>
    </row>
    <row r="78" spans="1:10" ht="26.1" customHeight="1">
      <c r="A78" s="423"/>
      <c r="B78" s="922">
        <v>9459</v>
      </c>
      <c r="C78" s="923" t="s">
        <v>897</v>
      </c>
      <c r="D78" s="924" t="s">
        <v>1056</v>
      </c>
      <c r="E78" s="925" t="s">
        <v>1057</v>
      </c>
      <c r="F78" s="940" t="s">
        <v>9</v>
      </c>
      <c r="G78" s="927" t="s">
        <v>1468</v>
      </c>
      <c r="H78"/>
      <c r="I78"/>
      <c r="J78"/>
    </row>
    <row r="79" spans="1:10" ht="26.1" customHeight="1">
      <c r="A79" s="423"/>
      <c r="B79" s="922">
        <v>1439</v>
      </c>
      <c r="C79" s="923" t="s">
        <v>897</v>
      </c>
      <c r="D79" s="924" t="s">
        <v>1018</v>
      </c>
      <c r="E79" s="925" t="s">
        <v>1019</v>
      </c>
      <c r="F79" s="940" t="s">
        <v>9</v>
      </c>
      <c r="G79" s="927" t="s">
        <v>1469</v>
      </c>
      <c r="H79"/>
      <c r="I79"/>
      <c r="J79"/>
    </row>
    <row r="80" spans="1:10" ht="26.1" customHeight="1" thickBot="1">
      <c r="A80" s="423"/>
      <c r="B80" s="976">
        <v>2028</v>
      </c>
      <c r="C80" s="943" t="s">
        <v>897</v>
      </c>
      <c r="D80" s="944" t="s">
        <v>1006</v>
      </c>
      <c r="E80" s="945" t="s">
        <v>1007</v>
      </c>
      <c r="F80" s="940" t="s">
        <v>9</v>
      </c>
      <c r="G80" s="946" t="s">
        <v>1466</v>
      </c>
      <c r="H80"/>
      <c r="I80"/>
      <c r="J80"/>
    </row>
    <row r="81" spans="1:10" ht="26.1" customHeight="1">
      <c r="A81" s="423"/>
      <c r="B81" s="922">
        <v>2682</v>
      </c>
      <c r="C81" s="923" t="s">
        <v>897</v>
      </c>
      <c r="D81" s="924" t="s">
        <v>1406</v>
      </c>
      <c r="E81" s="925" t="s">
        <v>1407</v>
      </c>
      <c r="F81" s="947" t="s">
        <v>8</v>
      </c>
      <c r="G81" s="927" t="s">
        <v>1477</v>
      </c>
      <c r="H81"/>
      <c r="I81"/>
      <c r="J81"/>
    </row>
    <row r="82" spans="1:10" ht="26.1" customHeight="1">
      <c r="A82" s="423"/>
      <c r="B82" s="922">
        <v>7721</v>
      </c>
      <c r="C82" s="923" t="s">
        <v>897</v>
      </c>
      <c r="D82" s="924" t="s">
        <v>1441</v>
      </c>
      <c r="E82" s="925" t="s">
        <v>1442</v>
      </c>
      <c r="F82" s="947" t="s">
        <v>8</v>
      </c>
      <c r="G82" s="927" t="s">
        <v>1477</v>
      </c>
      <c r="H82"/>
      <c r="I82"/>
      <c r="J82"/>
    </row>
    <row r="83" spans="1:10" ht="26.1" customHeight="1">
      <c r="A83" s="423"/>
      <c r="B83" s="922">
        <v>10179</v>
      </c>
      <c r="C83" s="923" t="s">
        <v>897</v>
      </c>
      <c r="D83" s="924" t="s">
        <v>1462</v>
      </c>
      <c r="E83" s="925" t="s">
        <v>1463</v>
      </c>
      <c r="F83" s="947" t="s">
        <v>8</v>
      </c>
      <c r="G83" s="941" t="s">
        <v>1469</v>
      </c>
      <c r="H83"/>
      <c r="I83"/>
      <c r="J83"/>
    </row>
    <row r="84" spans="1:10" ht="26.1" customHeight="1">
      <c r="A84" s="423"/>
      <c r="B84" s="922">
        <v>2913</v>
      </c>
      <c r="C84" s="923" t="s">
        <v>897</v>
      </c>
      <c r="D84" s="924" t="s">
        <v>1418</v>
      </c>
      <c r="E84" s="925" t="s">
        <v>1419</v>
      </c>
      <c r="F84" s="947" t="s">
        <v>8</v>
      </c>
      <c r="G84" s="927" t="s">
        <v>130</v>
      </c>
      <c r="H84"/>
      <c r="I84"/>
      <c r="J84"/>
    </row>
    <row r="85" spans="1:10" ht="26.1" customHeight="1">
      <c r="A85" s="423"/>
      <c r="B85" s="922">
        <v>2898</v>
      </c>
      <c r="C85" s="923" t="s">
        <v>897</v>
      </c>
      <c r="D85" s="924" t="s">
        <v>1414</v>
      </c>
      <c r="E85" s="925" t="s">
        <v>1415</v>
      </c>
      <c r="F85" s="947" t="s">
        <v>8</v>
      </c>
      <c r="G85" s="927" t="s">
        <v>130</v>
      </c>
      <c r="H85"/>
      <c r="I85"/>
      <c r="J85"/>
    </row>
    <row r="86" spans="1:10" ht="26.1" customHeight="1">
      <c r="A86" s="423"/>
      <c r="B86" s="922">
        <v>2908</v>
      </c>
      <c r="C86" s="923" t="s">
        <v>897</v>
      </c>
      <c r="D86" s="924" t="s">
        <v>1416</v>
      </c>
      <c r="E86" s="925" t="s">
        <v>1417</v>
      </c>
      <c r="F86" s="947" t="s">
        <v>8</v>
      </c>
      <c r="G86" s="927" t="s">
        <v>130</v>
      </c>
      <c r="H86"/>
      <c r="I86"/>
      <c r="J86"/>
    </row>
    <row r="87" spans="1:10" ht="26.1" customHeight="1">
      <c r="A87" s="423"/>
      <c r="B87" s="922">
        <v>151</v>
      </c>
      <c r="C87" s="923" t="s">
        <v>897</v>
      </c>
      <c r="D87" s="924" t="s">
        <v>1395</v>
      </c>
      <c r="E87" s="925" t="s">
        <v>1396</v>
      </c>
      <c r="F87" s="947" t="s">
        <v>8</v>
      </c>
      <c r="G87" s="927" t="s">
        <v>130</v>
      </c>
      <c r="H87"/>
      <c r="I87"/>
      <c r="J87"/>
    </row>
    <row r="88" spans="1:10" ht="26.1" customHeight="1">
      <c r="A88" s="423"/>
      <c r="B88" s="922">
        <v>3069</v>
      </c>
      <c r="C88" s="923" t="s">
        <v>897</v>
      </c>
      <c r="D88" s="924" t="s">
        <v>1426</v>
      </c>
      <c r="E88" s="925" t="s">
        <v>1427</v>
      </c>
      <c r="F88" s="947" t="s">
        <v>8</v>
      </c>
      <c r="G88" s="927" t="s">
        <v>1477</v>
      </c>
      <c r="H88"/>
      <c r="I88"/>
      <c r="J88"/>
    </row>
    <row r="89" spans="1:10" ht="26.1" customHeight="1">
      <c r="A89" s="423"/>
      <c r="B89" s="922">
        <v>1362</v>
      </c>
      <c r="C89" s="923" t="s">
        <v>897</v>
      </c>
      <c r="D89" s="924" t="s">
        <v>1424</v>
      </c>
      <c r="E89" s="925" t="s">
        <v>1425</v>
      </c>
      <c r="F89" s="947" t="s">
        <v>8</v>
      </c>
      <c r="G89" s="927" t="s">
        <v>1469</v>
      </c>
      <c r="H89"/>
      <c r="I89"/>
      <c r="J89"/>
    </row>
    <row r="90" spans="1:10" ht="26.1" customHeight="1">
      <c r="A90" s="423"/>
      <c r="B90" s="922">
        <v>4078</v>
      </c>
      <c r="C90" s="923" t="s">
        <v>897</v>
      </c>
      <c r="D90" s="924" t="s">
        <v>1432</v>
      </c>
      <c r="E90" s="925" t="s">
        <v>1433</v>
      </c>
      <c r="F90" s="947" t="s">
        <v>8</v>
      </c>
      <c r="G90" s="927" t="s">
        <v>130</v>
      </c>
      <c r="H90"/>
      <c r="I90"/>
      <c r="J90"/>
    </row>
    <row r="91" spans="1:10" ht="26.1" customHeight="1">
      <c r="A91" s="423"/>
      <c r="B91" s="922">
        <v>8139</v>
      </c>
      <c r="C91" s="923" t="s">
        <v>897</v>
      </c>
      <c r="D91" s="924" t="s">
        <v>1448</v>
      </c>
      <c r="E91" s="925" t="s">
        <v>1449</v>
      </c>
      <c r="F91" s="947" t="s">
        <v>8</v>
      </c>
      <c r="G91" s="927" t="s">
        <v>1469</v>
      </c>
      <c r="H91"/>
      <c r="I91"/>
      <c r="J91"/>
    </row>
    <row r="92" spans="1:10" ht="26.1" customHeight="1">
      <c r="A92" s="423"/>
      <c r="B92" s="922">
        <v>196</v>
      </c>
      <c r="C92" s="923" t="s">
        <v>897</v>
      </c>
      <c r="D92" s="924" t="s">
        <v>1400</v>
      </c>
      <c r="E92" s="925" t="s">
        <v>1401</v>
      </c>
      <c r="F92" s="947" t="s">
        <v>8</v>
      </c>
      <c r="G92" s="927" t="s">
        <v>130</v>
      </c>
      <c r="H92"/>
      <c r="I92"/>
      <c r="J92"/>
    </row>
    <row r="93" spans="1:10" ht="26.1" customHeight="1">
      <c r="A93" s="423"/>
      <c r="B93" s="922">
        <v>203</v>
      </c>
      <c r="C93" s="923" t="s">
        <v>897</v>
      </c>
      <c r="D93" s="924" t="s">
        <v>1402</v>
      </c>
      <c r="E93" s="925" t="s">
        <v>1403</v>
      </c>
      <c r="F93" s="947" t="s">
        <v>8</v>
      </c>
      <c r="G93" s="927" t="s">
        <v>130</v>
      </c>
      <c r="H93"/>
      <c r="I93"/>
      <c r="J93"/>
    </row>
    <row r="94" spans="1:10" ht="26.1" customHeight="1">
      <c r="A94" s="423"/>
      <c r="B94" s="922">
        <v>9405</v>
      </c>
      <c r="C94" s="923" t="s">
        <v>897</v>
      </c>
      <c r="D94" s="924" t="s">
        <v>1455</v>
      </c>
      <c r="E94" s="925" t="s">
        <v>1457</v>
      </c>
      <c r="F94" s="947" t="s">
        <v>8</v>
      </c>
      <c r="G94" s="927" t="s">
        <v>129</v>
      </c>
      <c r="H94"/>
      <c r="I94"/>
      <c r="J94"/>
    </row>
    <row r="95" spans="1:10" ht="26.1" customHeight="1">
      <c r="A95" s="423"/>
      <c r="B95" s="922">
        <v>9404</v>
      </c>
      <c r="C95" s="923" t="s">
        <v>897</v>
      </c>
      <c r="D95" s="924" t="s">
        <v>1458</v>
      </c>
      <c r="E95" s="925" t="s">
        <v>1459</v>
      </c>
      <c r="F95" s="947" t="s">
        <v>8</v>
      </c>
      <c r="G95" s="927" t="s">
        <v>129</v>
      </c>
      <c r="H95"/>
      <c r="I95"/>
      <c r="J95"/>
    </row>
    <row r="96" spans="1:10" ht="26.1" customHeight="1">
      <c r="A96" s="423"/>
      <c r="B96" s="922">
        <v>9333</v>
      </c>
      <c r="C96" s="923" t="s">
        <v>897</v>
      </c>
      <c r="D96" s="924" t="s">
        <v>1453</v>
      </c>
      <c r="E96" s="925" t="s">
        <v>1454</v>
      </c>
      <c r="F96" s="947" t="s">
        <v>8</v>
      </c>
      <c r="G96" s="927" t="s">
        <v>1478</v>
      </c>
      <c r="H96"/>
      <c r="I96"/>
      <c r="J96"/>
    </row>
    <row r="97" spans="1:10" ht="26.1" customHeight="1">
      <c r="A97" s="423"/>
      <c r="B97" s="922">
        <v>1926</v>
      </c>
      <c r="C97" s="923" t="s">
        <v>897</v>
      </c>
      <c r="D97" s="924" t="s">
        <v>1408</v>
      </c>
      <c r="E97" s="925" t="s">
        <v>1409</v>
      </c>
      <c r="F97" s="947" t="s">
        <v>8</v>
      </c>
      <c r="G97" s="927" t="s">
        <v>129</v>
      </c>
      <c r="H97"/>
      <c r="I97"/>
      <c r="J97"/>
    </row>
    <row r="98" spans="1:10" ht="26.1" customHeight="1">
      <c r="A98" s="423"/>
      <c r="B98" s="922">
        <v>1939</v>
      </c>
      <c r="C98" s="923" t="s">
        <v>897</v>
      </c>
      <c r="D98" s="924" t="s">
        <v>1410</v>
      </c>
      <c r="E98" s="925" t="s">
        <v>1411</v>
      </c>
      <c r="F98" s="947" t="s">
        <v>8</v>
      </c>
      <c r="G98" s="927" t="s">
        <v>129</v>
      </c>
      <c r="H98"/>
      <c r="I98"/>
      <c r="J98"/>
    </row>
    <row r="99" spans="1:10" ht="26.1" customHeight="1">
      <c r="A99" s="423"/>
      <c r="B99" s="922">
        <v>2704</v>
      </c>
      <c r="C99" s="923" t="s">
        <v>897</v>
      </c>
      <c r="D99" s="924" t="s">
        <v>1404</v>
      </c>
      <c r="E99" s="925" t="s">
        <v>1405</v>
      </c>
      <c r="F99" s="947" t="s">
        <v>8</v>
      </c>
      <c r="G99" s="927" t="s">
        <v>1477</v>
      </c>
      <c r="H99"/>
      <c r="I99"/>
      <c r="J99"/>
    </row>
    <row r="100" spans="1:10" ht="26.1" customHeight="1">
      <c r="A100" s="423"/>
      <c r="B100" s="922">
        <v>7601</v>
      </c>
      <c r="C100" s="923" t="s">
        <v>897</v>
      </c>
      <c r="D100" s="924" t="s">
        <v>1436</v>
      </c>
      <c r="E100" s="925" t="s">
        <v>1437</v>
      </c>
      <c r="F100" s="947" t="s">
        <v>8</v>
      </c>
      <c r="G100" s="927" t="s">
        <v>1468</v>
      </c>
      <c r="H100"/>
      <c r="I100"/>
      <c r="J100"/>
    </row>
    <row r="101" spans="1:10" ht="26.1" customHeight="1">
      <c r="A101" s="423"/>
      <c r="B101" s="922">
        <v>7646</v>
      </c>
      <c r="C101" s="923" t="s">
        <v>897</v>
      </c>
      <c r="D101" s="924" t="s">
        <v>1438</v>
      </c>
      <c r="E101" s="925" t="s">
        <v>1439</v>
      </c>
      <c r="F101" s="947" t="s">
        <v>8</v>
      </c>
      <c r="G101" s="927" t="s">
        <v>1468</v>
      </c>
      <c r="H101"/>
      <c r="I101"/>
      <c r="J101"/>
    </row>
    <row r="102" spans="1:10" ht="26.1" customHeight="1">
      <c r="A102" s="423"/>
      <c r="B102" s="922">
        <v>774</v>
      </c>
      <c r="C102" s="923" t="s">
        <v>897</v>
      </c>
      <c r="D102" s="924" t="s">
        <v>1428</v>
      </c>
      <c r="E102" s="925" t="s">
        <v>1429</v>
      </c>
      <c r="F102" s="947" t="s">
        <v>8</v>
      </c>
      <c r="G102" s="927" t="s">
        <v>1468</v>
      </c>
      <c r="H102"/>
      <c r="I102"/>
      <c r="J102"/>
    </row>
    <row r="103" spans="1:10" ht="26.1" customHeight="1">
      <c r="A103" s="423"/>
      <c r="B103" s="922">
        <v>7243</v>
      </c>
      <c r="C103" s="923" t="s">
        <v>897</v>
      </c>
      <c r="D103" s="924" t="s">
        <v>1434</v>
      </c>
      <c r="E103" s="925" t="s">
        <v>1435</v>
      </c>
      <c r="F103" s="947" t="s">
        <v>8</v>
      </c>
      <c r="G103" s="927" t="s">
        <v>1469</v>
      </c>
      <c r="H103"/>
      <c r="I103"/>
      <c r="J103"/>
    </row>
    <row r="104" spans="1:10" ht="26.1" customHeight="1">
      <c r="A104" s="423"/>
      <c r="B104" s="922">
        <v>2914</v>
      </c>
      <c r="C104" s="923" t="s">
        <v>897</v>
      </c>
      <c r="D104" s="924" t="s">
        <v>1412</v>
      </c>
      <c r="E104" s="925" t="s">
        <v>1413</v>
      </c>
      <c r="F104" s="947" t="s">
        <v>8</v>
      </c>
      <c r="G104" s="927" t="s">
        <v>130</v>
      </c>
      <c r="H104"/>
      <c r="I104"/>
      <c r="J104"/>
    </row>
    <row r="105" spans="1:10" ht="26.1" customHeight="1">
      <c r="A105" s="423"/>
      <c r="B105" s="922">
        <v>191</v>
      </c>
      <c r="C105" s="923" t="s">
        <v>897</v>
      </c>
      <c r="D105" s="924" t="s">
        <v>1397</v>
      </c>
      <c r="E105" s="925" t="s">
        <v>1399</v>
      </c>
      <c r="F105" s="947" t="s">
        <v>8</v>
      </c>
      <c r="G105" s="927" t="s">
        <v>130</v>
      </c>
      <c r="H105"/>
      <c r="I105"/>
      <c r="J105"/>
    </row>
    <row r="106" spans="1:10" ht="26.1" customHeight="1">
      <c r="A106" s="423"/>
      <c r="B106" s="922">
        <v>84</v>
      </c>
      <c r="C106" s="923" t="s">
        <v>897</v>
      </c>
      <c r="D106" s="924" t="s">
        <v>1393</v>
      </c>
      <c r="E106" s="925" t="s">
        <v>1394</v>
      </c>
      <c r="F106" s="947" t="s">
        <v>8</v>
      </c>
      <c r="G106" s="927" t="s">
        <v>1477</v>
      </c>
      <c r="H106"/>
      <c r="I106"/>
      <c r="J106"/>
    </row>
    <row r="107" spans="1:10" ht="26.1" customHeight="1">
      <c r="A107" s="423"/>
      <c r="B107" s="922">
        <v>2025</v>
      </c>
      <c r="C107" s="923" t="s">
        <v>897</v>
      </c>
      <c r="D107" s="924" t="s">
        <v>1420</v>
      </c>
      <c r="E107" s="925" t="s">
        <v>1422</v>
      </c>
      <c r="F107" s="947" t="s">
        <v>8</v>
      </c>
      <c r="G107" s="927" t="s">
        <v>129</v>
      </c>
      <c r="H107"/>
      <c r="I107"/>
      <c r="J107"/>
    </row>
    <row r="108" spans="1:10" ht="26.1" customHeight="1">
      <c r="A108" s="423"/>
      <c r="B108" s="922">
        <v>3882</v>
      </c>
      <c r="C108" s="923" t="s">
        <v>897</v>
      </c>
      <c r="D108" s="924" t="s">
        <v>1430</v>
      </c>
      <c r="E108" s="925" t="s">
        <v>1431</v>
      </c>
      <c r="F108" s="947" t="s">
        <v>8</v>
      </c>
      <c r="G108" s="927" t="s">
        <v>1468</v>
      </c>
      <c r="H108"/>
      <c r="I108"/>
      <c r="J108"/>
    </row>
    <row r="109" spans="1:10" ht="26.1" customHeight="1">
      <c r="A109" s="423"/>
      <c r="B109" s="922">
        <v>10122</v>
      </c>
      <c r="C109" s="923" t="s">
        <v>897</v>
      </c>
      <c r="D109" s="924" t="s">
        <v>1460</v>
      </c>
      <c r="E109" s="925" t="s">
        <v>1461</v>
      </c>
      <c r="F109" s="947" t="s">
        <v>8</v>
      </c>
      <c r="G109" s="927" t="s">
        <v>1469</v>
      </c>
      <c r="H109"/>
      <c r="I109"/>
      <c r="J109"/>
    </row>
    <row r="110" spans="1:10" ht="26.1" customHeight="1">
      <c r="A110" s="423"/>
      <c r="B110" s="922">
        <v>7750</v>
      </c>
      <c r="C110" s="923" t="s">
        <v>897</v>
      </c>
      <c r="D110" s="924" t="s">
        <v>1443</v>
      </c>
      <c r="E110" s="925" t="s">
        <v>1445</v>
      </c>
      <c r="F110" s="947" t="s">
        <v>8</v>
      </c>
      <c r="G110" s="927" t="s">
        <v>130</v>
      </c>
      <c r="H110"/>
      <c r="I110"/>
      <c r="J110"/>
    </row>
    <row r="111" spans="1:10" ht="26.1" customHeight="1">
      <c r="A111" s="423"/>
      <c r="B111" s="922">
        <v>7771</v>
      </c>
      <c r="C111" s="923" t="s">
        <v>897</v>
      </c>
      <c r="D111" s="924" t="s">
        <v>1446</v>
      </c>
      <c r="E111" s="925" t="s">
        <v>1447</v>
      </c>
      <c r="F111" s="947" t="s">
        <v>8</v>
      </c>
      <c r="G111" s="927" t="s">
        <v>1468</v>
      </c>
      <c r="H111"/>
      <c r="I111"/>
      <c r="J111"/>
    </row>
    <row r="112" spans="1:10" ht="26.1" customHeight="1" thickBot="1">
      <c r="A112" s="423"/>
      <c r="B112" s="977">
        <v>7878</v>
      </c>
      <c r="C112" s="948" t="s">
        <v>897</v>
      </c>
      <c r="D112" s="949" t="s">
        <v>1450</v>
      </c>
      <c r="E112" s="950" t="s">
        <v>1452</v>
      </c>
      <c r="F112" s="947" t="s">
        <v>8</v>
      </c>
      <c r="G112" s="951" t="s">
        <v>1468</v>
      </c>
      <c r="H112"/>
      <c r="I112"/>
      <c r="J112"/>
    </row>
    <row r="113" spans="1:10" ht="26.1" customHeight="1">
      <c r="A113" s="423"/>
      <c r="B113" s="922">
        <v>10081</v>
      </c>
      <c r="C113" s="923" t="s">
        <v>897</v>
      </c>
      <c r="D113" s="924" t="s">
        <v>1348</v>
      </c>
      <c r="E113" s="925" t="s">
        <v>1349</v>
      </c>
      <c r="F113" s="952" t="s">
        <v>1</v>
      </c>
      <c r="G113" s="927" t="s">
        <v>1476</v>
      </c>
      <c r="H113"/>
      <c r="I113"/>
      <c r="J113"/>
    </row>
    <row r="114" spans="1:10" ht="26.1" customHeight="1">
      <c r="A114" s="423"/>
      <c r="B114" s="922">
        <v>7388</v>
      </c>
      <c r="C114" s="923" t="s">
        <v>897</v>
      </c>
      <c r="D114" s="924" t="s">
        <v>1327</v>
      </c>
      <c r="E114" s="925" t="s">
        <v>1328</v>
      </c>
      <c r="F114" s="952" t="s">
        <v>1</v>
      </c>
      <c r="G114" s="927" t="s">
        <v>1475</v>
      </c>
      <c r="H114"/>
      <c r="I114"/>
      <c r="J114"/>
    </row>
    <row r="115" spans="1:10" ht="26.1" customHeight="1">
      <c r="A115" s="423"/>
      <c r="B115" s="922">
        <v>7377</v>
      </c>
      <c r="C115" s="923" t="s">
        <v>897</v>
      </c>
      <c r="D115" s="924" t="s">
        <v>1325</v>
      </c>
      <c r="E115" s="925" t="s">
        <v>1326</v>
      </c>
      <c r="F115" s="952" t="s">
        <v>1</v>
      </c>
      <c r="G115" s="927" t="s">
        <v>1471</v>
      </c>
      <c r="H115"/>
      <c r="I115"/>
      <c r="J115"/>
    </row>
    <row r="116" spans="1:10" ht="26.1" customHeight="1">
      <c r="A116" s="423"/>
      <c r="B116" s="922">
        <v>2894</v>
      </c>
      <c r="C116" s="923" t="s">
        <v>897</v>
      </c>
      <c r="D116" s="924" t="s">
        <v>1291</v>
      </c>
      <c r="E116" s="925" t="s">
        <v>1292</v>
      </c>
      <c r="F116" s="952" t="s">
        <v>1</v>
      </c>
      <c r="G116" s="927" t="s">
        <v>1471</v>
      </c>
      <c r="H116"/>
      <c r="I116"/>
      <c r="J116"/>
    </row>
    <row r="117" spans="1:10" ht="26.1" customHeight="1">
      <c r="A117" s="423"/>
      <c r="B117" s="922">
        <v>2113</v>
      </c>
      <c r="C117" s="923" t="s">
        <v>897</v>
      </c>
      <c r="D117" s="924" t="s">
        <v>1300</v>
      </c>
      <c r="E117" s="925" t="s">
        <v>1301</v>
      </c>
      <c r="F117" s="952" t="s">
        <v>1</v>
      </c>
      <c r="G117" s="927" t="s">
        <v>1473</v>
      </c>
      <c r="H117"/>
      <c r="I117"/>
      <c r="J117"/>
    </row>
    <row r="118" spans="1:10" ht="26.1" customHeight="1">
      <c r="A118" s="423"/>
      <c r="B118" s="922">
        <v>10085</v>
      </c>
      <c r="C118" s="923" t="s">
        <v>897</v>
      </c>
      <c r="D118" s="924" t="s">
        <v>1350</v>
      </c>
      <c r="E118" s="925" t="s">
        <v>1351</v>
      </c>
      <c r="F118" s="952" t="s">
        <v>1</v>
      </c>
      <c r="G118" s="927" t="s">
        <v>1475</v>
      </c>
      <c r="H118"/>
      <c r="I118"/>
      <c r="J118"/>
    </row>
    <row r="119" spans="1:10" ht="26.1" customHeight="1">
      <c r="A119" s="423"/>
      <c r="B119" s="922">
        <v>10404</v>
      </c>
      <c r="C119" s="923" t="s">
        <v>897</v>
      </c>
      <c r="D119" s="924" t="s">
        <v>1360</v>
      </c>
      <c r="E119" s="925" t="s">
        <v>1361</v>
      </c>
      <c r="F119" s="952" t="s">
        <v>1</v>
      </c>
      <c r="G119" s="941" t="s">
        <v>1475</v>
      </c>
      <c r="H119"/>
      <c r="I119"/>
      <c r="J119"/>
    </row>
    <row r="120" spans="1:10" ht="26.1" customHeight="1">
      <c r="A120" s="423"/>
      <c r="B120" s="922">
        <v>10403</v>
      </c>
      <c r="C120" s="923" t="s">
        <v>897</v>
      </c>
      <c r="D120" s="924" t="s">
        <v>1358</v>
      </c>
      <c r="E120" s="925" t="s">
        <v>1359</v>
      </c>
      <c r="F120" s="952" t="s">
        <v>1</v>
      </c>
      <c r="G120" s="927" t="s">
        <v>1475</v>
      </c>
      <c r="H120"/>
      <c r="I120"/>
      <c r="J120"/>
    </row>
    <row r="121" spans="1:10" ht="26.1" customHeight="1">
      <c r="A121" s="423"/>
      <c r="B121" s="922">
        <v>10327</v>
      </c>
      <c r="C121" s="923" t="s">
        <v>897</v>
      </c>
      <c r="D121" s="924" t="s">
        <v>1354</v>
      </c>
      <c r="E121" s="925" t="s">
        <v>1355</v>
      </c>
      <c r="F121" s="952" t="s">
        <v>1</v>
      </c>
      <c r="G121" s="927" t="s">
        <v>1475</v>
      </c>
      <c r="H121"/>
      <c r="I121"/>
      <c r="J121"/>
    </row>
    <row r="122" spans="1:10" ht="26.1" customHeight="1">
      <c r="A122" s="423"/>
      <c r="B122" s="922">
        <v>9520</v>
      </c>
      <c r="C122" s="923" t="s">
        <v>897</v>
      </c>
      <c r="D122" s="924" t="s">
        <v>1342</v>
      </c>
      <c r="E122" s="925" t="s">
        <v>1343</v>
      </c>
      <c r="F122" s="952" t="s">
        <v>1</v>
      </c>
      <c r="G122" s="927" t="s">
        <v>1473</v>
      </c>
      <c r="H122"/>
      <c r="I122"/>
      <c r="J122"/>
    </row>
    <row r="123" spans="1:10" ht="26.1" customHeight="1">
      <c r="A123" s="423"/>
      <c r="B123" s="922">
        <v>4042</v>
      </c>
      <c r="C123" s="923" t="s">
        <v>897</v>
      </c>
      <c r="D123" s="924" t="s">
        <v>1314</v>
      </c>
      <c r="E123" s="925" t="s">
        <v>1315</v>
      </c>
      <c r="F123" s="952" t="s">
        <v>1</v>
      </c>
      <c r="G123" s="927" t="s">
        <v>1472</v>
      </c>
      <c r="H123"/>
      <c r="I123"/>
      <c r="J123"/>
    </row>
    <row r="124" spans="1:10" ht="26.1" customHeight="1">
      <c r="A124" s="423"/>
      <c r="B124" s="922">
        <v>8149</v>
      </c>
      <c r="C124" s="923" t="s">
        <v>897</v>
      </c>
      <c r="D124" s="924" t="s">
        <v>1337</v>
      </c>
      <c r="E124" s="925" t="s">
        <v>1338</v>
      </c>
      <c r="F124" s="952" t="s">
        <v>1</v>
      </c>
      <c r="G124" s="927" t="s">
        <v>1472</v>
      </c>
      <c r="H124"/>
      <c r="I124"/>
      <c r="J124"/>
    </row>
    <row r="125" spans="1:10" ht="26.1" customHeight="1">
      <c r="A125" s="423"/>
      <c r="B125" s="922">
        <v>1831</v>
      </c>
      <c r="C125" s="923" t="s">
        <v>897</v>
      </c>
      <c r="D125" s="924" t="s">
        <v>1295</v>
      </c>
      <c r="E125" s="925" t="s">
        <v>1296</v>
      </c>
      <c r="F125" s="952" t="s">
        <v>1</v>
      </c>
      <c r="G125" s="927" t="s">
        <v>1472</v>
      </c>
      <c r="H125"/>
      <c r="I125"/>
      <c r="J125"/>
    </row>
    <row r="126" spans="1:10" ht="26.1" customHeight="1">
      <c r="A126" s="423"/>
      <c r="B126" s="922">
        <v>9231</v>
      </c>
      <c r="C126" s="923" t="s">
        <v>897</v>
      </c>
      <c r="D126" s="924" t="s">
        <v>1346</v>
      </c>
      <c r="E126" s="925" t="s">
        <v>1347</v>
      </c>
      <c r="F126" s="952" t="s">
        <v>1</v>
      </c>
      <c r="G126" s="927" t="s">
        <v>1472</v>
      </c>
      <c r="H126"/>
      <c r="I126"/>
      <c r="J126"/>
    </row>
    <row r="127" spans="1:10" ht="26.1" customHeight="1">
      <c r="A127" s="423"/>
      <c r="B127" s="922">
        <v>7103</v>
      </c>
      <c r="C127" s="923" t="s">
        <v>897</v>
      </c>
      <c r="D127" s="924" t="s">
        <v>1321</v>
      </c>
      <c r="E127" s="925" t="s">
        <v>1322</v>
      </c>
      <c r="F127" s="952" t="s">
        <v>1</v>
      </c>
      <c r="G127" s="927" t="s">
        <v>1474</v>
      </c>
      <c r="H127"/>
      <c r="I127"/>
      <c r="J127"/>
    </row>
    <row r="128" spans="1:10" ht="26.1" customHeight="1">
      <c r="A128" s="423"/>
      <c r="B128" s="922">
        <v>3173</v>
      </c>
      <c r="C128" s="923" t="s">
        <v>897</v>
      </c>
      <c r="D128" s="924" t="s">
        <v>1304</v>
      </c>
      <c r="E128" s="925" t="s">
        <v>1305</v>
      </c>
      <c r="F128" s="952" t="s">
        <v>1</v>
      </c>
      <c r="G128" s="927" t="s">
        <v>1474</v>
      </c>
      <c r="H128"/>
      <c r="I128"/>
      <c r="J128"/>
    </row>
    <row r="129" spans="1:10" ht="26.1" customHeight="1">
      <c r="A129" s="423"/>
      <c r="B129" s="922">
        <v>9111</v>
      </c>
      <c r="C129" s="923" t="s">
        <v>897</v>
      </c>
      <c r="D129" s="924" t="s">
        <v>1344</v>
      </c>
      <c r="E129" s="925" t="s">
        <v>1345</v>
      </c>
      <c r="F129" s="952" t="s">
        <v>1</v>
      </c>
      <c r="G129" s="927" t="s">
        <v>1472</v>
      </c>
      <c r="H129"/>
      <c r="I129"/>
      <c r="J129"/>
    </row>
    <row r="130" spans="1:10" ht="26.1" customHeight="1">
      <c r="A130" s="423"/>
      <c r="B130" s="922">
        <v>3557</v>
      </c>
      <c r="C130" s="923" t="s">
        <v>897</v>
      </c>
      <c r="D130" s="924" t="s">
        <v>1310</v>
      </c>
      <c r="E130" s="925" t="s">
        <v>1311</v>
      </c>
      <c r="F130" s="952" t="s">
        <v>1</v>
      </c>
      <c r="G130" s="927" t="s">
        <v>1471</v>
      </c>
      <c r="H130"/>
      <c r="I130"/>
      <c r="J130"/>
    </row>
    <row r="131" spans="1:10" ht="26.1" customHeight="1">
      <c r="A131" s="423"/>
      <c r="B131" s="922">
        <v>7654</v>
      </c>
      <c r="C131" s="923" t="s">
        <v>897</v>
      </c>
      <c r="D131" s="924" t="s">
        <v>1329</v>
      </c>
      <c r="E131" s="925" t="s">
        <v>1330</v>
      </c>
      <c r="F131" s="952" t="s">
        <v>1</v>
      </c>
      <c r="G131" s="927" t="s">
        <v>1472</v>
      </c>
      <c r="H131"/>
      <c r="I131"/>
      <c r="J131"/>
    </row>
    <row r="132" spans="1:10" ht="26.1" customHeight="1">
      <c r="A132" s="423"/>
      <c r="B132" s="922">
        <v>3298</v>
      </c>
      <c r="C132" s="923" t="s">
        <v>897</v>
      </c>
      <c r="D132" s="924" t="s">
        <v>1307</v>
      </c>
      <c r="E132" s="925" t="s">
        <v>1308</v>
      </c>
      <c r="F132" s="952" t="s">
        <v>1</v>
      </c>
      <c r="G132" s="927" t="s">
        <v>1471</v>
      </c>
      <c r="H132"/>
      <c r="I132"/>
      <c r="J132"/>
    </row>
    <row r="133" spans="1:10" ht="26.1" customHeight="1">
      <c r="A133" s="423"/>
      <c r="B133" s="922">
        <v>6732</v>
      </c>
      <c r="C133" s="923" t="s">
        <v>897</v>
      </c>
      <c r="D133" s="924" t="s">
        <v>1317</v>
      </c>
      <c r="E133" s="925" t="s">
        <v>1318</v>
      </c>
      <c r="F133" s="952" t="s">
        <v>1</v>
      </c>
      <c r="G133" s="927" t="s">
        <v>1475</v>
      </c>
      <c r="H133"/>
      <c r="I133"/>
      <c r="J133"/>
    </row>
    <row r="134" spans="1:10" ht="26.1" customHeight="1">
      <c r="A134" s="423"/>
      <c r="B134" s="922">
        <v>1979</v>
      </c>
      <c r="C134" s="923" t="s">
        <v>897</v>
      </c>
      <c r="D134" s="924" t="s">
        <v>1298</v>
      </c>
      <c r="E134" s="925" t="s">
        <v>1299</v>
      </c>
      <c r="F134" s="952" t="s">
        <v>1</v>
      </c>
      <c r="G134" s="927" t="s">
        <v>1473</v>
      </c>
      <c r="H134"/>
      <c r="I134"/>
      <c r="J134"/>
    </row>
    <row r="135" spans="1:10" ht="26.1" customHeight="1">
      <c r="A135" s="423"/>
      <c r="B135" s="922">
        <v>7870</v>
      </c>
      <c r="C135" s="923" t="s">
        <v>897</v>
      </c>
      <c r="D135" s="924" t="s">
        <v>1339</v>
      </c>
      <c r="E135" s="925" t="s">
        <v>1340</v>
      </c>
      <c r="F135" s="952" t="s">
        <v>1</v>
      </c>
      <c r="G135" s="927" t="s">
        <v>1472</v>
      </c>
      <c r="H135"/>
      <c r="I135"/>
      <c r="J135"/>
    </row>
    <row r="136" spans="1:10" ht="26.1" customHeight="1">
      <c r="A136" s="423"/>
      <c r="B136" s="922">
        <v>6962</v>
      </c>
      <c r="C136" s="923" t="s">
        <v>897</v>
      </c>
      <c r="D136" s="924" t="s">
        <v>1319</v>
      </c>
      <c r="E136" s="925" t="s">
        <v>1320</v>
      </c>
      <c r="F136" s="952" t="s">
        <v>1</v>
      </c>
      <c r="G136" s="927" t="s">
        <v>1476</v>
      </c>
      <c r="H136"/>
      <c r="I136"/>
      <c r="J136"/>
    </row>
    <row r="137" spans="1:10" ht="26.1" customHeight="1">
      <c r="A137" s="423"/>
      <c r="B137" s="922">
        <v>7749</v>
      </c>
      <c r="C137" s="923" t="s">
        <v>897</v>
      </c>
      <c r="D137" s="924" t="s">
        <v>1332</v>
      </c>
      <c r="E137" s="925" t="s">
        <v>1334</v>
      </c>
      <c r="F137" s="952" t="s">
        <v>1</v>
      </c>
      <c r="G137" s="927" t="s">
        <v>1472</v>
      </c>
      <c r="H137"/>
      <c r="I137"/>
      <c r="J137"/>
    </row>
    <row r="138" spans="1:10" ht="26.1" customHeight="1">
      <c r="A138" s="423"/>
      <c r="B138" s="922">
        <v>7774</v>
      </c>
      <c r="C138" s="923" t="s">
        <v>897</v>
      </c>
      <c r="D138" s="924" t="s">
        <v>1335</v>
      </c>
      <c r="E138" s="925" t="s">
        <v>1336</v>
      </c>
      <c r="F138" s="952" t="s">
        <v>1</v>
      </c>
      <c r="G138" s="927" t="s">
        <v>1475</v>
      </c>
      <c r="H138"/>
      <c r="I138"/>
      <c r="J138"/>
    </row>
    <row r="139" spans="1:10" ht="26.1" customHeight="1">
      <c r="A139" s="423"/>
      <c r="B139" s="922">
        <v>1780</v>
      </c>
      <c r="C139" s="923" t="s">
        <v>897</v>
      </c>
      <c r="D139" s="924" t="s">
        <v>1293</v>
      </c>
      <c r="E139" s="925" t="s">
        <v>1294</v>
      </c>
      <c r="F139" s="952" t="s">
        <v>1</v>
      </c>
      <c r="G139" s="927" t="s">
        <v>1471</v>
      </c>
      <c r="H139"/>
      <c r="I139"/>
      <c r="J139"/>
    </row>
    <row r="140" spans="1:10" ht="26.1" customHeight="1">
      <c r="A140" s="423"/>
      <c r="B140" s="922">
        <v>8642</v>
      </c>
      <c r="C140" s="923" t="s">
        <v>897</v>
      </c>
      <c r="D140" s="924" t="s">
        <v>1323</v>
      </c>
      <c r="E140" s="925" t="s">
        <v>1324</v>
      </c>
      <c r="F140" s="952" t="s">
        <v>1</v>
      </c>
      <c r="G140" s="927" t="s">
        <v>1472</v>
      </c>
      <c r="H140"/>
      <c r="I140"/>
      <c r="J140"/>
    </row>
    <row r="141" spans="1:10" ht="26.1" customHeight="1">
      <c r="A141" s="423"/>
      <c r="B141" s="922">
        <v>10332</v>
      </c>
      <c r="C141" s="923" t="s">
        <v>897</v>
      </c>
      <c r="D141" s="924" t="s">
        <v>1356</v>
      </c>
      <c r="E141" s="925" t="s">
        <v>1357</v>
      </c>
      <c r="F141" s="952" t="s">
        <v>1</v>
      </c>
      <c r="G141" s="927" t="s">
        <v>1475</v>
      </c>
      <c r="H141"/>
      <c r="I141"/>
      <c r="J141"/>
    </row>
    <row r="142" spans="1:10" ht="26.1" customHeight="1">
      <c r="A142" s="423"/>
      <c r="B142" s="922">
        <v>2246</v>
      </c>
      <c r="C142" s="923" t="s">
        <v>897</v>
      </c>
      <c r="D142" s="924" t="s">
        <v>1302</v>
      </c>
      <c r="E142" s="925" t="s">
        <v>1303</v>
      </c>
      <c r="F142" s="952" t="s">
        <v>1</v>
      </c>
      <c r="G142" s="927" t="s">
        <v>1471</v>
      </c>
      <c r="H142"/>
      <c r="I142"/>
      <c r="J142"/>
    </row>
    <row r="143" spans="1:10" ht="26.1" customHeight="1">
      <c r="A143" s="423"/>
      <c r="B143" s="922">
        <v>3772</v>
      </c>
      <c r="C143" s="923" t="s">
        <v>897</v>
      </c>
      <c r="D143" s="924" t="s">
        <v>1312</v>
      </c>
      <c r="E143" s="925" t="s">
        <v>1313</v>
      </c>
      <c r="F143" s="952" t="s">
        <v>1</v>
      </c>
      <c r="G143" s="927" t="s">
        <v>1473</v>
      </c>
      <c r="H143"/>
      <c r="I143"/>
      <c r="J143"/>
    </row>
    <row r="144" spans="1:10" ht="26.1" customHeight="1" thickBot="1">
      <c r="A144" s="423"/>
      <c r="B144" s="978">
        <v>10265</v>
      </c>
      <c r="C144" s="953" t="s">
        <v>897</v>
      </c>
      <c r="D144" s="954" t="s">
        <v>1352</v>
      </c>
      <c r="E144" s="955" t="s">
        <v>1353</v>
      </c>
      <c r="F144" s="952" t="s">
        <v>1</v>
      </c>
      <c r="G144" s="956" t="s">
        <v>1475</v>
      </c>
      <c r="H144"/>
      <c r="I144"/>
      <c r="J144"/>
    </row>
    <row r="145" spans="1:10" ht="26.1" customHeight="1">
      <c r="A145" s="423"/>
      <c r="B145" s="922">
        <v>10091</v>
      </c>
      <c r="C145" s="923" t="s">
        <v>897</v>
      </c>
      <c r="D145" s="924" t="s">
        <v>1190</v>
      </c>
      <c r="E145" s="925" t="s">
        <v>1192</v>
      </c>
      <c r="F145" s="957" t="s">
        <v>0</v>
      </c>
      <c r="G145" s="927"/>
      <c r="H145"/>
      <c r="I145"/>
      <c r="J145"/>
    </row>
    <row r="146" spans="1:10" ht="26.1" customHeight="1">
      <c r="A146" s="423"/>
      <c r="B146" s="922">
        <v>10093</v>
      </c>
      <c r="C146" s="923" t="s">
        <v>897</v>
      </c>
      <c r="D146" s="924" t="s">
        <v>1193</v>
      </c>
      <c r="E146" s="925" t="s">
        <v>1194</v>
      </c>
      <c r="F146" s="957" t="s">
        <v>0</v>
      </c>
      <c r="G146" s="927"/>
      <c r="H146"/>
      <c r="I146"/>
      <c r="J146"/>
    </row>
    <row r="147" spans="1:10" ht="26.1" customHeight="1">
      <c r="A147" s="423"/>
      <c r="B147" s="922">
        <v>2751</v>
      </c>
      <c r="C147" s="923" t="s">
        <v>897</v>
      </c>
      <c r="D147" s="924" t="s">
        <v>1081</v>
      </c>
      <c r="E147" s="925" t="s">
        <v>1082</v>
      </c>
      <c r="F147" s="957" t="s">
        <v>0</v>
      </c>
      <c r="G147" s="927"/>
      <c r="H147"/>
      <c r="I147"/>
      <c r="J147"/>
    </row>
    <row r="148" spans="1:10" ht="26.1" customHeight="1">
      <c r="A148" s="423"/>
      <c r="B148" s="922">
        <v>10415</v>
      </c>
      <c r="C148" s="923" t="s">
        <v>897</v>
      </c>
      <c r="D148" s="924" t="s">
        <v>1201</v>
      </c>
      <c r="E148" s="925" t="s">
        <v>1202</v>
      </c>
      <c r="F148" s="957" t="s">
        <v>0</v>
      </c>
      <c r="G148" s="927"/>
      <c r="H148"/>
      <c r="I148"/>
      <c r="J148"/>
    </row>
    <row r="149" spans="1:10" ht="26.1" customHeight="1">
      <c r="A149" s="423"/>
      <c r="B149" s="922">
        <v>2984</v>
      </c>
      <c r="C149" s="923" t="s">
        <v>897</v>
      </c>
      <c r="D149" s="924" t="s">
        <v>1087</v>
      </c>
      <c r="E149" s="925" t="s">
        <v>1088</v>
      </c>
      <c r="F149" s="957" t="s">
        <v>0</v>
      </c>
      <c r="G149" s="927"/>
      <c r="H149"/>
      <c r="I149"/>
      <c r="J149"/>
    </row>
    <row r="150" spans="1:10" ht="26.1" customHeight="1">
      <c r="A150" s="423"/>
      <c r="B150" s="922">
        <v>166</v>
      </c>
      <c r="C150" s="923" t="s">
        <v>897</v>
      </c>
      <c r="D150" s="924" t="s">
        <v>1070</v>
      </c>
      <c r="E150" s="925" t="s">
        <v>1071</v>
      </c>
      <c r="F150" s="957" t="s">
        <v>0</v>
      </c>
      <c r="G150" s="927"/>
      <c r="H150"/>
      <c r="I150"/>
      <c r="J150"/>
    </row>
    <row r="151" spans="1:10" ht="26.1" customHeight="1">
      <c r="A151" s="423"/>
      <c r="B151" s="922">
        <v>3062</v>
      </c>
      <c r="C151" s="923" t="s">
        <v>897</v>
      </c>
      <c r="D151" s="924" t="s">
        <v>1098</v>
      </c>
      <c r="E151" s="925" t="s">
        <v>1099</v>
      </c>
      <c r="F151" s="957" t="s">
        <v>0</v>
      </c>
      <c r="G151" s="927"/>
      <c r="H151"/>
      <c r="I151"/>
      <c r="J151"/>
    </row>
    <row r="152" spans="1:10" ht="26.1" customHeight="1">
      <c r="A152" s="423"/>
      <c r="B152" s="922">
        <v>7056</v>
      </c>
      <c r="C152" s="923" t="s">
        <v>897</v>
      </c>
      <c r="D152" s="924" t="s">
        <v>1122</v>
      </c>
      <c r="E152" s="925" t="s">
        <v>1123</v>
      </c>
      <c r="F152" s="957" t="s">
        <v>0</v>
      </c>
      <c r="G152" s="927"/>
      <c r="H152"/>
      <c r="I152"/>
      <c r="J152"/>
    </row>
    <row r="153" spans="1:10" ht="26.1" customHeight="1">
      <c r="A153" s="423"/>
      <c r="B153" s="922">
        <v>3226</v>
      </c>
      <c r="C153" s="923" t="s">
        <v>897</v>
      </c>
      <c r="D153" s="924" t="s">
        <v>1100</v>
      </c>
      <c r="E153" s="925" t="s">
        <v>1101</v>
      </c>
      <c r="F153" s="957" t="s">
        <v>0</v>
      </c>
      <c r="G153" s="927"/>
      <c r="H153"/>
      <c r="I153"/>
      <c r="J153"/>
    </row>
    <row r="154" spans="1:10" ht="26.1" customHeight="1">
      <c r="A154" s="423"/>
      <c r="B154" s="922">
        <v>2541</v>
      </c>
      <c r="C154" s="923" t="s">
        <v>897</v>
      </c>
      <c r="D154" s="924" t="s">
        <v>1079</v>
      </c>
      <c r="E154" s="925" t="s">
        <v>1080</v>
      </c>
      <c r="F154" s="957" t="s">
        <v>0</v>
      </c>
      <c r="G154" s="927"/>
      <c r="H154"/>
      <c r="I154"/>
      <c r="J154"/>
    </row>
    <row r="155" spans="1:10" ht="26.1" customHeight="1">
      <c r="A155" s="423"/>
      <c r="B155" s="922">
        <v>7076</v>
      </c>
      <c r="C155" s="923" t="s">
        <v>897</v>
      </c>
      <c r="D155" s="924" t="s">
        <v>1124</v>
      </c>
      <c r="E155" s="925" t="s">
        <v>1125</v>
      </c>
      <c r="F155" s="957" t="s">
        <v>0</v>
      </c>
      <c r="G155" s="927"/>
      <c r="H155"/>
      <c r="I155"/>
      <c r="J155"/>
    </row>
    <row r="156" spans="1:10" ht="26.1" customHeight="1">
      <c r="A156" s="423"/>
      <c r="B156" s="922">
        <v>7087</v>
      </c>
      <c r="C156" s="923" t="s">
        <v>897</v>
      </c>
      <c r="D156" s="924" t="s">
        <v>1126</v>
      </c>
      <c r="E156" s="925" t="s">
        <v>1127</v>
      </c>
      <c r="F156" s="957" t="s">
        <v>0</v>
      </c>
      <c r="G156" s="927"/>
      <c r="H156"/>
      <c r="I156"/>
      <c r="J156"/>
    </row>
    <row r="157" spans="1:10" ht="26.1" customHeight="1">
      <c r="A157" s="423"/>
      <c r="B157" s="922">
        <v>2881</v>
      </c>
      <c r="C157" s="923" t="s">
        <v>897</v>
      </c>
      <c r="D157" s="924" t="s">
        <v>1085</v>
      </c>
      <c r="E157" s="925" t="s">
        <v>1659</v>
      </c>
      <c r="F157" s="957" t="s">
        <v>0</v>
      </c>
      <c r="G157" s="927"/>
      <c r="H157"/>
      <c r="I157"/>
      <c r="J157"/>
    </row>
    <row r="158" spans="1:10" ht="26.1" customHeight="1">
      <c r="A158" s="423"/>
      <c r="B158" s="922">
        <v>8916</v>
      </c>
      <c r="C158" s="923" t="s">
        <v>897</v>
      </c>
      <c r="D158" s="924" t="s">
        <v>1168</v>
      </c>
      <c r="E158" s="925" t="s">
        <v>1169</v>
      </c>
      <c r="F158" s="957" t="s">
        <v>0</v>
      </c>
      <c r="G158" s="927"/>
      <c r="H158"/>
      <c r="I158"/>
      <c r="J158"/>
    </row>
    <row r="159" spans="1:10" ht="26.1" customHeight="1">
      <c r="A159" s="423"/>
      <c r="B159" s="922">
        <v>429</v>
      </c>
      <c r="C159" s="923" t="s">
        <v>897</v>
      </c>
      <c r="D159" s="924" t="s">
        <v>1072</v>
      </c>
      <c r="E159" s="925" t="s">
        <v>1073</v>
      </c>
      <c r="F159" s="957" t="s">
        <v>0</v>
      </c>
      <c r="G159" s="927"/>
      <c r="H159"/>
      <c r="I159"/>
      <c r="J159"/>
    </row>
    <row r="160" spans="1:10" ht="26.1" customHeight="1">
      <c r="A160" s="423"/>
      <c r="B160" s="922">
        <v>4065</v>
      </c>
      <c r="C160" s="923" t="s">
        <v>897</v>
      </c>
      <c r="D160" s="924" t="s">
        <v>1116</v>
      </c>
      <c r="E160" s="925" t="s">
        <v>1117</v>
      </c>
      <c r="F160" s="957" t="s">
        <v>0</v>
      </c>
      <c r="G160" s="927"/>
      <c r="H160"/>
      <c r="I160"/>
      <c r="J160"/>
    </row>
    <row r="161" spans="1:10" ht="26.1" customHeight="1">
      <c r="A161" s="423"/>
      <c r="B161" s="922">
        <v>8138</v>
      </c>
      <c r="C161" s="923" t="s">
        <v>897</v>
      </c>
      <c r="D161" s="924" t="s">
        <v>1143</v>
      </c>
      <c r="E161" s="925" t="s">
        <v>1144</v>
      </c>
      <c r="F161" s="957" t="s">
        <v>0</v>
      </c>
      <c r="G161" s="927"/>
      <c r="H161"/>
      <c r="I161"/>
      <c r="J161"/>
    </row>
    <row r="162" spans="1:10" ht="26.1" customHeight="1">
      <c r="A162" s="423"/>
      <c r="B162" s="922">
        <v>8165</v>
      </c>
      <c r="C162" s="923" t="s">
        <v>897</v>
      </c>
      <c r="D162" s="924" t="s">
        <v>1145</v>
      </c>
      <c r="E162" s="925" t="s">
        <v>1147</v>
      </c>
      <c r="F162" s="957" t="s">
        <v>0</v>
      </c>
      <c r="G162" s="927"/>
      <c r="H162"/>
      <c r="I162"/>
      <c r="J162"/>
    </row>
    <row r="163" spans="1:10" ht="26.1" customHeight="1">
      <c r="A163" s="423"/>
      <c r="B163" s="922">
        <v>1822</v>
      </c>
      <c r="C163" s="923" t="s">
        <v>897</v>
      </c>
      <c r="D163" s="924" t="s">
        <v>1089</v>
      </c>
      <c r="E163" s="925" t="s">
        <v>1090</v>
      </c>
      <c r="F163" s="957" t="s">
        <v>0</v>
      </c>
      <c r="G163" s="927"/>
      <c r="H163"/>
      <c r="I163"/>
      <c r="J163"/>
    </row>
    <row r="164" spans="1:10" ht="26.1" customHeight="1">
      <c r="A164" s="423"/>
      <c r="B164" s="922">
        <v>7013</v>
      </c>
      <c r="C164" s="923" t="s">
        <v>897</v>
      </c>
      <c r="D164" s="924" t="s">
        <v>1120</v>
      </c>
      <c r="E164" s="925" t="s">
        <v>1121</v>
      </c>
      <c r="F164" s="957" t="s">
        <v>0</v>
      </c>
      <c r="G164" s="927"/>
      <c r="H164"/>
      <c r="I164"/>
      <c r="J164"/>
    </row>
    <row r="165" spans="1:10" ht="26.1" customHeight="1">
      <c r="A165" s="423"/>
      <c r="B165" s="922">
        <v>2584</v>
      </c>
      <c r="C165" s="923" t="s">
        <v>897</v>
      </c>
      <c r="D165" s="924" t="s">
        <v>1075</v>
      </c>
      <c r="E165" s="925" t="s">
        <v>1076</v>
      </c>
      <c r="F165" s="957" t="s">
        <v>0</v>
      </c>
      <c r="G165" s="927"/>
      <c r="H165"/>
      <c r="I165"/>
      <c r="J165"/>
    </row>
    <row r="166" spans="1:10" ht="26.1" customHeight="1">
      <c r="A166" s="423"/>
      <c r="B166" s="922">
        <v>8796</v>
      </c>
      <c r="C166" s="923" t="s">
        <v>897</v>
      </c>
      <c r="D166" s="924" t="s">
        <v>1159</v>
      </c>
      <c r="E166" s="925" t="s">
        <v>1160</v>
      </c>
      <c r="F166" s="957" t="s">
        <v>0</v>
      </c>
      <c r="G166" s="927"/>
      <c r="H166"/>
      <c r="I166"/>
      <c r="J166"/>
    </row>
    <row r="167" spans="1:10" ht="26.1" customHeight="1">
      <c r="A167" s="423"/>
      <c r="B167" s="922">
        <v>8799</v>
      </c>
      <c r="C167" s="923" t="s">
        <v>897</v>
      </c>
      <c r="D167" s="924" t="s">
        <v>1161</v>
      </c>
      <c r="E167" s="925" t="s">
        <v>1163</v>
      </c>
      <c r="F167" s="957" t="s">
        <v>0</v>
      </c>
      <c r="G167" s="927"/>
      <c r="H167"/>
      <c r="I167"/>
      <c r="J167"/>
    </row>
    <row r="168" spans="1:10" ht="26.1" customHeight="1">
      <c r="A168" s="423"/>
      <c r="B168" s="922">
        <v>9063</v>
      </c>
      <c r="C168" s="923" t="s">
        <v>897</v>
      </c>
      <c r="D168" s="924" t="s">
        <v>1175</v>
      </c>
      <c r="E168" s="925" t="s">
        <v>1176</v>
      </c>
      <c r="F168" s="957" t="s">
        <v>0</v>
      </c>
      <c r="G168" s="927"/>
      <c r="H168"/>
      <c r="I168"/>
      <c r="J168"/>
    </row>
    <row r="169" spans="1:10" ht="26.1" customHeight="1">
      <c r="A169" s="423"/>
      <c r="B169" s="922">
        <v>9062</v>
      </c>
      <c r="C169" s="923" t="s">
        <v>897</v>
      </c>
      <c r="D169" s="924" t="s">
        <v>1172</v>
      </c>
      <c r="E169" s="925" t="s">
        <v>1174</v>
      </c>
      <c r="F169" s="957" t="s">
        <v>0</v>
      </c>
      <c r="G169" s="927"/>
      <c r="H169"/>
      <c r="I169"/>
      <c r="J169"/>
    </row>
    <row r="170" spans="1:10" ht="26.1" customHeight="1">
      <c r="A170" s="423"/>
      <c r="B170" s="922">
        <v>10169</v>
      </c>
      <c r="C170" s="923" t="s">
        <v>897</v>
      </c>
      <c r="D170" s="924" t="s">
        <v>1197</v>
      </c>
      <c r="E170" s="925" t="s">
        <v>1198</v>
      </c>
      <c r="F170" s="957" t="s">
        <v>0</v>
      </c>
      <c r="G170" s="927"/>
      <c r="H170"/>
      <c r="I170"/>
      <c r="J170"/>
    </row>
    <row r="171" spans="1:10" ht="26.1" customHeight="1">
      <c r="A171" s="423"/>
      <c r="B171" s="922">
        <v>2706</v>
      </c>
      <c r="C171" s="923" t="s">
        <v>897</v>
      </c>
      <c r="D171" s="924" t="s">
        <v>1077</v>
      </c>
      <c r="E171" s="925" t="s">
        <v>1078</v>
      </c>
      <c r="F171" s="957" t="s">
        <v>0</v>
      </c>
      <c r="G171" s="927"/>
      <c r="H171"/>
      <c r="I171"/>
      <c r="J171"/>
    </row>
    <row r="172" spans="1:10" ht="26.1" customHeight="1">
      <c r="A172" s="423"/>
      <c r="B172" s="922">
        <v>3162</v>
      </c>
      <c r="C172" s="923" t="s">
        <v>897</v>
      </c>
      <c r="D172" s="924" t="s">
        <v>1102</v>
      </c>
      <c r="E172" s="925" t="s">
        <v>1103</v>
      </c>
      <c r="F172" s="957" t="s">
        <v>0</v>
      </c>
      <c r="G172" s="927"/>
      <c r="H172"/>
      <c r="I172"/>
      <c r="J172"/>
    </row>
    <row r="173" spans="1:10" ht="26.1" customHeight="1">
      <c r="A173" s="423"/>
      <c r="B173" s="922">
        <v>7889</v>
      </c>
      <c r="C173" s="923" t="s">
        <v>897</v>
      </c>
      <c r="D173" s="924" t="s">
        <v>1148</v>
      </c>
      <c r="E173" s="925" t="s">
        <v>1149</v>
      </c>
      <c r="F173" s="957" t="s">
        <v>0</v>
      </c>
      <c r="G173" s="927"/>
      <c r="H173"/>
      <c r="I173"/>
      <c r="J173"/>
    </row>
    <row r="174" spans="1:10" ht="26.1" customHeight="1">
      <c r="A174" s="423"/>
      <c r="B174" s="922">
        <v>10315</v>
      </c>
      <c r="C174" s="923" t="s">
        <v>897</v>
      </c>
      <c r="D174" s="924" t="s">
        <v>1199</v>
      </c>
      <c r="E174" s="925" t="s">
        <v>1200</v>
      </c>
      <c r="F174" s="957" t="s">
        <v>0</v>
      </c>
      <c r="G174" s="927"/>
      <c r="H174"/>
      <c r="I174"/>
      <c r="J174"/>
    </row>
    <row r="175" spans="1:10" ht="26.1" customHeight="1">
      <c r="A175" s="423"/>
      <c r="B175" s="922">
        <v>3476</v>
      </c>
      <c r="C175" s="923" t="s">
        <v>897</v>
      </c>
      <c r="D175" s="924" t="s">
        <v>1105</v>
      </c>
      <c r="E175" s="925" t="s">
        <v>1106</v>
      </c>
      <c r="F175" s="957" t="s">
        <v>0</v>
      </c>
      <c r="G175" s="927"/>
      <c r="H175"/>
      <c r="I175"/>
      <c r="J175"/>
    </row>
    <row r="176" spans="1:10" ht="26.1" customHeight="1">
      <c r="A176" s="423"/>
      <c r="B176" s="922">
        <v>9078</v>
      </c>
      <c r="C176" s="923" t="s">
        <v>897</v>
      </c>
      <c r="D176" s="924" t="s">
        <v>1170</v>
      </c>
      <c r="E176" s="925" t="s">
        <v>1171</v>
      </c>
      <c r="F176" s="957" t="s">
        <v>0</v>
      </c>
      <c r="G176" s="927"/>
      <c r="H176"/>
      <c r="I176"/>
      <c r="J176"/>
    </row>
    <row r="177" spans="1:10" ht="26.1" customHeight="1">
      <c r="A177" s="423"/>
      <c r="B177" s="922">
        <v>7739</v>
      </c>
      <c r="C177" s="923" t="s">
        <v>897</v>
      </c>
      <c r="D177" s="924" t="s">
        <v>1140</v>
      </c>
      <c r="E177" s="925" t="s">
        <v>1141</v>
      </c>
      <c r="F177" s="957" t="s">
        <v>0</v>
      </c>
      <c r="G177" s="927"/>
      <c r="H177"/>
      <c r="I177"/>
      <c r="J177"/>
    </row>
    <row r="178" spans="1:10" ht="26.1" customHeight="1">
      <c r="A178" s="423"/>
      <c r="B178" s="922">
        <v>7275</v>
      </c>
      <c r="C178" s="923" t="s">
        <v>897</v>
      </c>
      <c r="D178" s="924" t="s">
        <v>1131</v>
      </c>
      <c r="E178" s="925" t="s">
        <v>1132</v>
      </c>
      <c r="F178" s="957" t="s">
        <v>0</v>
      </c>
      <c r="G178" s="927"/>
      <c r="H178"/>
      <c r="I178"/>
      <c r="J178"/>
    </row>
    <row r="179" spans="1:10" ht="26.1" customHeight="1">
      <c r="A179" s="423"/>
      <c r="B179" s="922">
        <v>7278</v>
      </c>
      <c r="C179" s="923" t="s">
        <v>897</v>
      </c>
      <c r="D179" s="924" t="s">
        <v>1133</v>
      </c>
      <c r="E179" s="925" t="s">
        <v>1134</v>
      </c>
      <c r="F179" s="957" t="s">
        <v>0</v>
      </c>
      <c r="G179" s="927"/>
      <c r="H179"/>
      <c r="I179"/>
      <c r="J179"/>
    </row>
    <row r="180" spans="1:10" ht="26.1" customHeight="1">
      <c r="A180" s="423"/>
      <c r="B180" s="922">
        <v>7247</v>
      </c>
      <c r="C180" s="923" t="s">
        <v>897</v>
      </c>
      <c r="D180" s="924" t="s">
        <v>1135</v>
      </c>
      <c r="E180" s="925" t="s">
        <v>1136</v>
      </c>
      <c r="F180" s="957" t="s">
        <v>0</v>
      </c>
      <c r="G180" s="927"/>
      <c r="H180"/>
      <c r="I180"/>
      <c r="J180"/>
    </row>
    <row r="181" spans="1:10" ht="26.1" customHeight="1">
      <c r="A181" s="423"/>
      <c r="B181" s="922">
        <v>7270</v>
      </c>
      <c r="C181" s="923" t="s">
        <v>897</v>
      </c>
      <c r="D181" s="924" t="s">
        <v>1137</v>
      </c>
      <c r="E181" s="925" t="s">
        <v>1138</v>
      </c>
      <c r="F181" s="957" t="s">
        <v>0</v>
      </c>
      <c r="G181" s="927"/>
      <c r="H181"/>
      <c r="I181"/>
      <c r="J181"/>
    </row>
    <row r="182" spans="1:10" ht="26.1" customHeight="1">
      <c r="A182" s="423"/>
      <c r="B182" s="922">
        <v>2915</v>
      </c>
      <c r="C182" s="923" t="s">
        <v>897</v>
      </c>
      <c r="D182" s="924" t="s">
        <v>1083</v>
      </c>
      <c r="E182" s="925" t="s">
        <v>1084</v>
      </c>
      <c r="F182" s="957" t="s">
        <v>0</v>
      </c>
      <c r="G182" s="927"/>
      <c r="H182"/>
      <c r="I182"/>
      <c r="J182"/>
    </row>
    <row r="183" spans="1:10" ht="26.1" customHeight="1">
      <c r="A183" s="423"/>
      <c r="B183" s="922">
        <v>9781</v>
      </c>
      <c r="C183" s="923" t="s">
        <v>897</v>
      </c>
      <c r="D183" s="924" t="s">
        <v>1188</v>
      </c>
      <c r="E183" s="925" t="s">
        <v>1189</v>
      </c>
      <c r="F183" s="957" t="s">
        <v>0</v>
      </c>
      <c r="G183" s="927"/>
      <c r="H183"/>
      <c r="I183"/>
      <c r="J183"/>
    </row>
    <row r="184" spans="1:10" ht="26.1" customHeight="1">
      <c r="A184" s="423"/>
      <c r="B184" s="922">
        <v>3912</v>
      </c>
      <c r="C184" s="923" t="s">
        <v>897</v>
      </c>
      <c r="D184" s="924" t="s">
        <v>1113</v>
      </c>
      <c r="E184" s="925" t="s">
        <v>1114</v>
      </c>
      <c r="F184" s="957" t="s">
        <v>0</v>
      </c>
      <c r="G184" s="927"/>
      <c r="H184"/>
      <c r="I184"/>
      <c r="J184"/>
    </row>
    <row r="185" spans="1:10" ht="26.1" customHeight="1">
      <c r="A185" s="423"/>
      <c r="B185" s="922">
        <v>3860</v>
      </c>
      <c r="C185" s="923" t="s">
        <v>897</v>
      </c>
      <c r="D185" s="924" t="s">
        <v>1111</v>
      </c>
      <c r="E185" s="925" t="s">
        <v>1112</v>
      </c>
      <c r="F185" s="957" t="s">
        <v>0</v>
      </c>
      <c r="G185" s="927"/>
      <c r="H185"/>
      <c r="I185"/>
      <c r="J185"/>
    </row>
    <row r="186" spans="1:10" ht="26.1" customHeight="1">
      <c r="A186" s="423"/>
      <c r="B186" s="922">
        <v>3954</v>
      </c>
      <c r="C186" s="923" t="s">
        <v>897</v>
      </c>
      <c r="D186" s="924" t="s">
        <v>1109</v>
      </c>
      <c r="E186" s="925" t="s">
        <v>1110</v>
      </c>
      <c r="F186" s="957" t="s">
        <v>0</v>
      </c>
      <c r="G186" s="927"/>
      <c r="H186"/>
      <c r="I186"/>
      <c r="J186"/>
    </row>
    <row r="187" spans="1:10" ht="26.1" customHeight="1">
      <c r="A187" s="423"/>
      <c r="B187" s="922">
        <v>3977</v>
      </c>
      <c r="C187" s="923" t="s">
        <v>897</v>
      </c>
      <c r="D187" s="924" t="s">
        <v>1107</v>
      </c>
      <c r="E187" s="925" t="s">
        <v>1108</v>
      </c>
      <c r="F187" s="957" t="s">
        <v>0</v>
      </c>
      <c r="G187" s="927"/>
      <c r="H187"/>
      <c r="I187"/>
      <c r="J187"/>
    </row>
    <row r="188" spans="1:10" ht="26.1" customHeight="1">
      <c r="A188" s="423"/>
      <c r="B188" s="922">
        <v>7037</v>
      </c>
      <c r="C188" s="923" t="s">
        <v>897</v>
      </c>
      <c r="D188" s="924" t="s">
        <v>1118</v>
      </c>
      <c r="E188" s="925" t="s">
        <v>1119</v>
      </c>
      <c r="F188" s="957" t="s">
        <v>0</v>
      </c>
      <c r="G188" s="927"/>
      <c r="H188"/>
      <c r="I188"/>
      <c r="J188"/>
    </row>
    <row r="189" spans="1:10" ht="26.1" customHeight="1">
      <c r="A189" s="423"/>
      <c r="B189" s="922">
        <v>1383</v>
      </c>
      <c r="C189" s="923" t="s">
        <v>897</v>
      </c>
      <c r="D189" s="924" t="s">
        <v>1203</v>
      </c>
      <c r="E189" s="925" t="s">
        <v>1205</v>
      </c>
      <c r="F189" s="957" t="s">
        <v>0</v>
      </c>
      <c r="G189" s="941"/>
      <c r="H189"/>
      <c r="I189"/>
      <c r="J189"/>
    </row>
    <row r="190" spans="1:10" ht="26.1" customHeight="1">
      <c r="A190" s="423"/>
      <c r="B190" s="922">
        <v>1388</v>
      </c>
      <c r="C190" s="923" t="s">
        <v>897</v>
      </c>
      <c r="D190" s="924" t="s">
        <v>1091</v>
      </c>
      <c r="E190" s="925" t="s">
        <v>1092</v>
      </c>
      <c r="F190" s="957" t="s">
        <v>0</v>
      </c>
      <c r="G190" s="927"/>
      <c r="H190"/>
      <c r="I190"/>
      <c r="J190"/>
    </row>
    <row r="191" spans="1:10" ht="26.1" customHeight="1">
      <c r="A191" s="423"/>
      <c r="B191" s="922">
        <v>1391</v>
      </c>
      <c r="C191" s="923" t="s">
        <v>897</v>
      </c>
      <c r="D191" s="924" t="s">
        <v>1093</v>
      </c>
      <c r="E191" s="925" t="s">
        <v>1094</v>
      </c>
      <c r="F191" s="957" t="s">
        <v>0</v>
      </c>
      <c r="G191" s="927"/>
      <c r="H191"/>
      <c r="I191"/>
      <c r="J191"/>
    </row>
    <row r="192" spans="1:10" ht="26.1" customHeight="1">
      <c r="A192" s="423"/>
      <c r="B192" s="922">
        <v>10155</v>
      </c>
      <c r="C192" s="923" t="s">
        <v>897</v>
      </c>
      <c r="D192" s="924" t="s">
        <v>1195</v>
      </c>
      <c r="E192" s="925" t="s">
        <v>1196</v>
      </c>
      <c r="F192" s="957" t="s">
        <v>0</v>
      </c>
      <c r="G192" s="927"/>
      <c r="H192"/>
      <c r="I192"/>
      <c r="J192"/>
    </row>
    <row r="193" spans="1:10" ht="26.1" customHeight="1">
      <c r="A193" s="423"/>
      <c r="B193" s="922">
        <v>8638</v>
      </c>
      <c r="C193" s="923" t="s">
        <v>897</v>
      </c>
      <c r="D193" s="924" t="s">
        <v>1129</v>
      </c>
      <c r="E193" s="925" t="s">
        <v>1130</v>
      </c>
      <c r="F193" s="957" t="s">
        <v>0</v>
      </c>
      <c r="G193" s="927"/>
      <c r="H193"/>
      <c r="I193"/>
      <c r="J193"/>
    </row>
    <row r="194" spans="1:10" ht="26.1" customHeight="1">
      <c r="A194" s="423"/>
      <c r="B194" s="922">
        <v>9332</v>
      </c>
      <c r="C194" s="923" t="s">
        <v>897</v>
      </c>
      <c r="D194" s="924" t="s">
        <v>1179</v>
      </c>
      <c r="E194" s="925" t="s">
        <v>1180</v>
      </c>
      <c r="F194" s="957" t="s">
        <v>0</v>
      </c>
      <c r="G194" s="927"/>
      <c r="H194"/>
      <c r="I194"/>
      <c r="J194"/>
    </row>
    <row r="195" spans="1:10" ht="26.1" customHeight="1">
      <c r="A195" s="423"/>
      <c r="B195" s="922">
        <v>9293</v>
      </c>
      <c r="C195" s="923" t="s">
        <v>897</v>
      </c>
      <c r="D195" s="924" t="s">
        <v>1177</v>
      </c>
      <c r="E195" s="925" t="s">
        <v>1178</v>
      </c>
      <c r="F195" s="957" t="s">
        <v>0</v>
      </c>
      <c r="G195" s="927"/>
      <c r="H195"/>
      <c r="I195"/>
      <c r="J195"/>
    </row>
    <row r="196" spans="1:10" ht="26.1" customHeight="1">
      <c r="A196" s="423"/>
      <c r="B196" s="922">
        <v>9438</v>
      </c>
      <c r="C196" s="923" t="s">
        <v>897</v>
      </c>
      <c r="D196" s="924" t="s">
        <v>1184</v>
      </c>
      <c r="E196" s="925" t="s">
        <v>1185</v>
      </c>
      <c r="F196" s="957" t="s">
        <v>0</v>
      </c>
      <c r="G196" s="927"/>
      <c r="H196"/>
      <c r="I196"/>
      <c r="J196"/>
    </row>
    <row r="197" spans="1:10" ht="26.1" customHeight="1">
      <c r="A197" s="423"/>
      <c r="B197" s="922">
        <v>9437</v>
      </c>
      <c r="C197" s="923" t="s">
        <v>897</v>
      </c>
      <c r="D197" s="924" t="s">
        <v>1181</v>
      </c>
      <c r="E197" s="925" t="s">
        <v>1183</v>
      </c>
      <c r="F197" s="957" t="s">
        <v>0</v>
      </c>
      <c r="G197" s="927"/>
      <c r="H197"/>
      <c r="I197"/>
      <c r="J197"/>
    </row>
    <row r="198" spans="1:10" ht="26.1" customHeight="1">
      <c r="A198" s="423"/>
      <c r="B198" s="922">
        <v>7877</v>
      </c>
      <c r="C198" s="923" t="s">
        <v>897</v>
      </c>
      <c r="D198" s="924" t="s">
        <v>1150</v>
      </c>
      <c r="E198" s="925" t="s">
        <v>1152</v>
      </c>
      <c r="F198" s="957" t="s">
        <v>0</v>
      </c>
      <c r="G198" s="927"/>
      <c r="H198"/>
      <c r="I198"/>
      <c r="J198"/>
    </row>
    <row r="199" spans="1:10" ht="26.1" customHeight="1">
      <c r="A199" s="423"/>
      <c r="B199" s="922">
        <v>7844</v>
      </c>
      <c r="C199" s="923" t="s">
        <v>897</v>
      </c>
      <c r="D199" s="924" t="s">
        <v>1153</v>
      </c>
      <c r="E199" s="925" t="s">
        <v>1154</v>
      </c>
      <c r="F199" s="957" t="s">
        <v>0</v>
      </c>
      <c r="G199" s="927"/>
      <c r="H199"/>
      <c r="I199"/>
      <c r="J199"/>
    </row>
    <row r="200" spans="1:10" ht="26.1" customHeight="1">
      <c r="A200" s="423"/>
      <c r="B200" s="922">
        <v>8789</v>
      </c>
      <c r="C200" s="923" t="s">
        <v>897</v>
      </c>
      <c r="D200" s="924" t="s">
        <v>1156</v>
      </c>
      <c r="E200" s="925" t="s">
        <v>1157</v>
      </c>
      <c r="F200" s="957" t="s">
        <v>0</v>
      </c>
      <c r="G200" s="927"/>
      <c r="H200"/>
      <c r="I200"/>
      <c r="J200"/>
    </row>
    <row r="201" spans="1:10" ht="26.1" customHeight="1">
      <c r="A201" s="423"/>
      <c r="B201" s="922">
        <v>9470</v>
      </c>
      <c r="C201" s="923" t="s">
        <v>897</v>
      </c>
      <c r="D201" s="924" t="s">
        <v>1186</v>
      </c>
      <c r="E201" s="925" t="s">
        <v>1187</v>
      </c>
      <c r="F201" s="957" t="s">
        <v>0</v>
      </c>
      <c r="G201" s="927"/>
      <c r="H201"/>
      <c r="I201"/>
      <c r="J201"/>
    </row>
    <row r="202" spans="1:10" ht="26.1" customHeight="1">
      <c r="A202" s="423"/>
      <c r="B202" s="922">
        <v>1445</v>
      </c>
      <c r="C202" s="923" t="s">
        <v>897</v>
      </c>
      <c r="D202" s="924" t="s">
        <v>1095</v>
      </c>
      <c r="E202" s="925" t="s">
        <v>1097</v>
      </c>
      <c r="F202" s="957" t="s">
        <v>0</v>
      </c>
      <c r="G202" s="927"/>
      <c r="H202"/>
      <c r="I202"/>
      <c r="J202"/>
    </row>
    <row r="203" spans="1:10" ht="26.1" customHeight="1" thickBot="1">
      <c r="A203" s="423"/>
      <c r="B203" s="979">
        <v>8711</v>
      </c>
      <c r="C203" s="958" t="s">
        <v>897</v>
      </c>
      <c r="D203" s="959" t="s">
        <v>1165</v>
      </c>
      <c r="E203" s="960" t="s">
        <v>1166</v>
      </c>
      <c r="F203" s="961" t="s">
        <v>0</v>
      </c>
      <c r="G203" s="962"/>
      <c r="H203"/>
      <c r="I203"/>
      <c r="J203"/>
    </row>
    <row r="204" spans="1:10" ht="26.1" customHeight="1" thickBot="1">
      <c r="A204" s="423"/>
      <c r="B204" s="922">
        <v>10321</v>
      </c>
      <c r="C204" s="963" t="s">
        <v>897</v>
      </c>
      <c r="D204" s="924" t="s">
        <v>985</v>
      </c>
      <c r="E204" s="964" t="s">
        <v>986</v>
      </c>
      <c r="F204" s="965" t="s">
        <v>27</v>
      </c>
      <c r="G204" s="927"/>
      <c r="H204"/>
      <c r="I204"/>
      <c r="J204"/>
    </row>
    <row r="205" spans="1:10" ht="26.1" customHeight="1" thickBot="1">
      <c r="A205" s="423"/>
      <c r="B205" s="980">
        <v>514</v>
      </c>
      <c r="C205" s="966" t="s">
        <v>897</v>
      </c>
      <c r="D205" s="967" t="s">
        <v>983</v>
      </c>
      <c r="E205" s="968" t="s">
        <v>984</v>
      </c>
      <c r="F205" s="969" t="s">
        <v>27</v>
      </c>
      <c r="G205" s="968"/>
      <c r="H205"/>
      <c r="I205"/>
      <c r="J205"/>
    </row>
    <row r="206" spans="1:10" ht="26.1" customHeight="1">
      <c r="A206" s="423"/>
      <c r="B206" s="922">
        <v>2821</v>
      </c>
      <c r="C206" s="963" t="s">
        <v>897</v>
      </c>
      <c r="D206" s="924" t="s">
        <v>1249</v>
      </c>
      <c r="E206" s="964" t="s">
        <v>1250</v>
      </c>
      <c r="F206" s="138" t="s">
        <v>7</v>
      </c>
      <c r="G206" s="927"/>
      <c r="H206"/>
      <c r="I206"/>
      <c r="J206"/>
    </row>
    <row r="207" spans="1:10" ht="26.1" customHeight="1">
      <c r="A207" s="423"/>
      <c r="B207" s="922">
        <v>2105</v>
      </c>
      <c r="C207" s="963" t="s">
        <v>897</v>
      </c>
      <c r="D207" s="924" t="s">
        <v>1256</v>
      </c>
      <c r="E207" s="964" t="s">
        <v>1257</v>
      </c>
      <c r="F207" s="138" t="s">
        <v>7</v>
      </c>
      <c r="G207" s="927"/>
      <c r="H207"/>
      <c r="I207"/>
      <c r="J207"/>
    </row>
    <row r="208" spans="1:10" ht="26.1" customHeight="1">
      <c r="A208" s="423"/>
      <c r="B208" s="922">
        <v>2911</v>
      </c>
      <c r="C208" s="963" t="s">
        <v>897</v>
      </c>
      <c r="D208" s="924" t="s">
        <v>1246</v>
      </c>
      <c r="E208" s="964" t="s">
        <v>1248</v>
      </c>
      <c r="F208" s="138" t="s">
        <v>7</v>
      </c>
      <c r="G208" s="927"/>
      <c r="H208"/>
      <c r="I208"/>
      <c r="J208"/>
    </row>
    <row r="209" spans="1:10" ht="26.1" customHeight="1">
      <c r="A209" s="423"/>
      <c r="B209" s="922">
        <v>175</v>
      </c>
      <c r="C209" s="963" t="s">
        <v>897</v>
      </c>
      <c r="D209" s="924" t="s">
        <v>1240</v>
      </c>
      <c r="E209" s="964" t="s">
        <v>1241</v>
      </c>
      <c r="F209" s="138" t="s">
        <v>7</v>
      </c>
      <c r="G209" s="927"/>
      <c r="H209"/>
      <c r="I209"/>
      <c r="J209"/>
    </row>
    <row r="210" spans="1:10" ht="26.1" customHeight="1">
      <c r="A210" s="423"/>
      <c r="B210" s="922">
        <v>8015</v>
      </c>
      <c r="C210" s="963" t="s">
        <v>897</v>
      </c>
      <c r="D210" s="924" t="s">
        <v>1266</v>
      </c>
      <c r="E210" s="964" t="s">
        <v>1268</v>
      </c>
      <c r="F210" s="138" t="s">
        <v>7</v>
      </c>
      <c r="G210" s="927"/>
      <c r="H210"/>
      <c r="I210"/>
      <c r="J210"/>
    </row>
    <row r="211" spans="1:10" ht="26.1" customHeight="1">
      <c r="A211" s="423"/>
      <c r="B211" s="922">
        <v>4057</v>
      </c>
      <c r="C211" s="963" t="s">
        <v>897</v>
      </c>
      <c r="D211" s="924" t="s">
        <v>1260</v>
      </c>
      <c r="E211" s="964" t="s">
        <v>1261</v>
      </c>
      <c r="F211" s="138" t="s">
        <v>7</v>
      </c>
      <c r="G211" s="927"/>
      <c r="H211"/>
      <c r="I211"/>
      <c r="J211"/>
    </row>
    <row r="212" spans="1:10" ht="26.1" customHeight="1">
      <c r="A212" s="423"/>
      <c r="B212" s="922">
        <v>220</v>
      </c>
      <c r="C212" s="963" t="s">
        <v>897</v>
      </c>
      <c r="D212" s="924" t="s">
        <v>1242</v>
      </c>
      <c r="E212" s="964" t="s">
        <v>1243</v>
      </c>
      <c r="F212" s="138" t="s">
        <v>7</v>
      </c>
      <c r="G212" s="927"/>
      <c r="H212"/>
      <c r="I212"/>
      <c r="J212"/>
    </row>
    <row r="213" spans="1:10" ht="26.1" customHeight="1">
      <c r="A213" s="423"/>
      <c r="B213" s="922">
        <v>1938</v>
      </c>
      <c r="C213" s="963" t="s">
        <v>897</v>
      </c>
      <c r="D213" s="924" t="s">
        <v>1244</v>
      </c>
      <c r="E213" s="964" t="s">
        <v>1245</v>
      </c>
      <c r="F213" s="138" t="s">
        <v>7</v>
      </c>
      <c r="G213" s="927"/>
      <c r="H213"/>
      <c r="I213"/>
      <c r="J213"/>
    </row>
    <row r="214" spans="1:10" ht="26.1" customHeight="1">
      <c r="A214" s="423"/>
      <c r="B214" s="922">
        <v>9077</v>
      </c>
      <c r="C214" s="963" t="s">
        <v>897</v>
      </c>
      <c r="D214" s="924" t="s">
        <v>1269</v>
      </c>
      <c r="E214" s="964" t="s">
        <v>1270</v>
      </c>
      <c r="F214" s="138" t="s">
        <v>7</v>
      </c>
      <c r="G214" s="927"/>
      <c r="H214"/>
      <c r="I214"/>
      <c r="J214"/>
    </row>
    <row r="215" spans="1:10" ht="26.1" customHeight="1">
      <c r="A215" s="423"/>
      <c r="B215" s="922">
        <v>2015</v>
      </c>
      <c r="C215" s="963" t="s">
        <v>897</v>
      </c>
      <c r="D215" s="924" t="s">
        <v>1254</v>
      </c>
      <c r="E215" s="964" t="s">
        <v>1255</v>
      </c>
      <c r="F215" s="138" t="s">
        <v>7</v>
      </c>
      <c r="G215" s="927"/>
      <c r="H215"/>
      <c r="I215"/>
      <c r="J215"/>
    </row>
    <row r="216" spans="1:10" ht="26.1" customHeight="1">
      <c r="A216" s="423"/>
      <c r="B216" s="922">
        <v>7660</v>
      </c>
      <c r="C216" s="963" t="s">
        <v>897</v>
      </c>
      <c r="D216" s="924" t="s">
        <v>1276</v>
      </c>
      <c r="E216" s="964" t="s">
        <v>1278</v>
      </c>
      <c r="F216" s="138" t="s">
        <v>7</v>
      </c>
      <c r="G216" s="927"/>
      <c r="H216"/>
      <c r="I216"/>
      <c r="J216"/>
    </row>
    <row r="217" spans="1:10" ht="26.1" customHeight="1">
      <c r="A217" s="423"/>
      <c r="B217" s="922">
        <v>1878</v>
      </c>
      <c r="C217" s="963" t="s">
        <v>897</v>
      </c>
      <c r="D217" s="924" t="s">
        <v>1251</v>
      </c>
      <c r="E217" s="964" t="s">
        <v>1253</v>
      </c>
      <c r="F217" s="138" t="s">
        <v>7</v>
      </c>
      <c r="G217" s="927"/>
      <c r="H217"/>
      <c r="I217"/>
      <c r="J217"/>
    </row>
    <row r="218" spans="1:10" ht="26.1" customHeight="1">
      <c r="A218" s="423"/>
      <c r="B218" s="922">
        <v>7315</v>
      </c>
      <c r="C218" s="963" t="s">
        <v>897</v>
      </c>
      <c r="D218" s="924" t="s">
        <v>1263</v>
      </c>
      <c r="E218" s="964" t="s">
        <v>1264</v>
      </c>
      <c r="F218" s="138" t="s">
        <v>7</v>
      </c>
      <c r="G218" s="927"/>
      <c r="H218"/>
      <c r="I218"/>
      <c r="J218"/>
    </row>
    <row r="219" spans="1:10" ht="26.1" customHeight="1">
      <c r="A219" s="423"/>
      <c r="B219" s="922">
        <v>10195</v>
      </c>
      <c r="C219" s="963" t="s">
        <v>897</v>
      </c>
      <c r="D219" s="924" t="s">
        <v>1271</v>
      </c>
      <c r="E219" s="964" t="s">
        <v>1273</v>
      </c>
      <c r="F219" s="138" t="s">
        <v>7</v>
      </c>
      <c r="G219" s="927"/>
      <c r="H219"/>
      <c r="I219"/>
      <c r="J219"/>
    </row>
    <row r="220" spans="1:10" ht="26.1" customHeight="1">
      <c r="A220" s="423"/>
      <c r="B220" s="922">
        <v>10318</v>
      </c>
      <c r="C220" s="963" t="s">
        <v>897</v>
      </c>
      <c r="D220" s="924" t="s">
        <v>1274</v>
      </c>
      <c r="E220" s="964" t="s">
        <v>1275</v>
      </c>
      <c r="F220" s="138" t="s">
        <v>7</v>
      </c>
      <c r="G220" s="927"/>
      <c r="H220"/>
      <c r="I220"/>
      <c r="J220"/>
    </row>
    <row r="221" spans="1:10" ht="26.1" customHeight="1">
      <c r="A221" s="423"/>
      <c r="B221" s="922">
        <v>2223</v>
      </c>
      <c r="C221" s="963" t="s">
        <v>897</v>
      </c>
      <c r="D221" s="924" t="s">
        <v>1258</v>
      </c>
      <c r="E221" s="964" t="s">
        <v>1259</v>
      </c>
      <c r="F221" s="138" t="s">
        <v>7</v>
      </c>
      <c r="G221" s="927"/>
      <c r="H221"/>
      <c r="I221"/>
      <c r="J221"/>
    </row>
    <row r="222" spans="1:10" ht="26.1" customHeight="1">
      <c r="A222" s="423"/>
      <c r="B222" s="922">
        <v>2694</v>
      </c>
      <c r="C222" s="963" t="s">
        <v>897</v>
      </c>
      <c r="D222" s="924" t="s">
        <v>1279</v>
      </c>
      <c r="E222" s="964" t="s">
        <v>1280</v>
      </c>
      <c r="F222" s="138" t="s">
        <v>1464</v>
      </c>
      <c r="G222" s="927"/>
      <c r="H222"/>
      <c r="I222"/>
      <c r="J222"/>
    </row>
    <row r="223" spans="1:10" ht="26.1" customHeight="1">
      <c r="A223" s="423"/>
      <c r="B223" s="922">
        <v>153</v>
      </c>
      <c r="C223" s="963" t="s">
        <v>897</v>
      </c>
      <c r="D223" s="924" t="s">
        <v>1281</v>
      </c>
      <c r="E223" s="964" t="s">
        <v>1282</v>
      </c>
      <c r="F223" s="138" t="s">
        <v>30</v>
      </c>
      <c r="G223" s="927"/>
      <c r="H223"/>
      <c r="I223"/>
      <c r="J223"/>
    </row>
    <row r="224" spans="1:10" ht="26.1" customHeight="1">
      <c r="A224" s="423"/>
      <c r="B224" s="922">
        <v>2735</v>
      </c>
      <c r="C224" s="153" t="s">
        <v>897</v>
      </c>
      <c r="D224" s="141" t="s">
        <v>1285</v>
      </c>
      <c r="E224" s="139" t="s">
        <v>1287</v>
      </c>
      <c r="F224" s="138" t="s">
        <v>30</v>
      </c>
      <c r="G224" s="927"/>
      <c r="H224"/>
      <c r="I224"/>
      <c r="J224"/>
    </row>
    <row r="225" spans="1:10" ht="26.1" customHeight="1">
      <c r="A225" s="423"/>
      <c r="B225" s="922">
        <v>2700</v>
      </c>
      <c r="C225" s="963" t="s">
        <v>897</v>
      </c>
      <c r="D225" s="924" t="s">
        <v>1283</v>
      </c>
      <c r="E225" s="964" t="s">
        <v>1284</v>
      </c>
      <c r="F225" s="138" t="s">
        <v>30</v>
      </c>
      <c r="G225" s="927"/>
      <c r="H225"/>
      <c r="I225"/>
      <c r="J225"/>
    </row>
    <row r="226" spans="1:10" ht="26.1" customHeight="1">
      <c r="A226" s="423"/>
      <c r="B226" s="922">
        <v>2235</v>
      </c>
      <c r="C226" s="963" t="s">
        <v>897</v>
      </c>
      <c r="D226" s="924" t="s">
        <v>1288</v>
      </c>
      <c r="E226" s="964" t="s">
        <v>1290</v>
      </c>
      <c r="F226" s="138" t="s">
        <v>30</v>
      </c>
      <c r="G226" s="927"/>
      <c r="H226"/>
      <c r="I226"/>
      <c r="J226"/>
    </row>
    <row r="227" spans="1:10" ht="26.1" customHeight="1">
      <c r="A227" s="423"/>
      <c r="B227" s="922">
        <v>10019</v>
      </c>
      <c r="C227" s="963" t="s">
        <v>897</v>
      </c>
      <c r="D227" s="924" t="s">
        <v>1234</v>
      </c>
      <c r="E227" s="964" t="s">
        <v>1235</v>
      </c>
      <c r="F227" s="138" t="s">
        <v>29</v>
      </c>
      <c r="G227" s="927"/>
      <c r="H227"/>
      <c r="I227"/>
      <c r="J227"/>
    </row>
    <row r="228" spans="1:10" ht="26.1" customHeight="1">
      <c r="A228" s="423"/>
      <c r="B228" s="922">
        <v>77</v>
      </c>
      <c r="C228" s="963" t="s">
        <v>897</v>
      </c>
      <c r="D228" s="924" t="s">
        <v>1209</v>
      </c>
      <c r="E228" s="964" t="s">
        <v>1210</v>
      </c>
      <c r="F228" s="138" t="s">
        <v>29</v>
      </c>
      <c r="G228" s="927"/>
      <c r="H228"/>
      <c r="I228"/>
      <c r="J228"/>
    </row>
    <row r="229" spans="1:10" ht="26.1" customHeight="1">
      <c r="A229" s="423"/>
      <c r="B229" s="922">
        <v>137</v>
      </c>
      <c r="C229" s="963" t="s">
        <v>897</v>
      </c>
      <c r="D229" s="924" t="s">
        <v>1226</v>
      </c>
      <c r="E229" s="964" t="s">
        <v>1228</v>
      </c>
      <c r="F229" s="138" t="s">
        <v>29</v>
      </c>
      <c r="G229" s="927"/>
      <c r="H229"/>
      <c r="I229"/>
      <c r="J229"/>
    </row>
    <row r="230" spans="1:10" ht="26.1" customHeight="1">
      <c r="A230" s="423"/>
      <c r="B230" s="922">
        <v>130</v>
      </c>
      <c r="C230" s="963" t="s">
        <v>897</v>
      </c>
      <c r="D230" s="924" t="s">
        <v>1229</v>
      </c>
      <c r="E230" s="964" t="s">
        <v>1230</v>
      </c>
      <c r="F230" s="138" t="s">
        <v>29</v>
      </c>
      <c r="G230" s="927"/>
      <c r="H230"/>
      <c r="I230"/>
      <c r="J230"/>
    </row>
    <row r="231" spans="1:10" ht="26.1" customHeight="1">
      <c r="A231" s="423"/>
      <c r="B231" s="922">
        <v>131</v>
      </c>
      <c r="C231" s="963" t="s">
        <v>897</v>
      </c>
      <c r="D231" s="924" t="s">
        <v>1215</v>
      </c>
      <c r="E231" s="964" t="s">
        <v>1216</v>
      </c>
      <c r="F231" s="138" t="s">
        <v>29</v>
      </c>
      <c r="G231" s="927"/>
      <c r="H231"/>
      <c r="I231"/>
      <c r="J231"/>
    </row>
    <row r="232" spans="1:10" ht="26.1" customHeight="1">
      <c r="A232" s="423"/>
      <c r="B232" s="922">
        <v>92</v>
      </c>
      <c r="C232" s="963" t="s">
        <v>897</v>
      </c>
      <c r="D232" s="924" t="s">
        <v>1231</v>
      </c>
      <c r="E232" s="964" t="s">
        <v>1232</v>
      </c>
      <c r="F232" s="138" t="s">
        <v>29</v>
      </c>
      <c r="G232" s="927"/>
      <c r="H232"/>
      <c r="I232"/>
      <c r="J232"/>
    </row>
    <row r="233" spans="1:10" ht="26.1" customHeight="1">
      <c r="A233" s="423"/>
      <c r="B233" s="922">
        <v>94</v>
      </c>
      <c r="C233" s="963" t="s">
        <v>897</v>
      </c>
      <c r="D233" s="924" t="s">
        <v>1206</v>
      </c>
      <c r="E233" s="964" t="s">
        <v>1208</v>
      </c>
      <c r="F233" s="138" t="s">
        <v>29</v>
      </c>
      <c r="G233" s="927"/>
      <c r="H233"/>
      <c r="I233"/>
      <c r="J233"/>
    </row>
    <row r="234" spans="1:10" ht="26.1" customHeight="1">
      <c r="A234" s="423"/>
      <c r="B234" s="922">
        <v>427</v>
      </c>
      <c r="C234" s="963" t="s">
        <v>897</v>
      </c>
      <c r="D234" s="924" t="s">
        <v>1238</v>
      </c>
      <c r="E234" s="964" t="s">
        <v>1239</v>
      </c>
      <c r="F234" s="138" t="s">
        <v>29</v>
      </c>
      <c r="G234" s="927"/>
      <c r="H234"/>
      <c r="I234"/>
      <c r="J234"/>
    </row>
    <row r="235" spans="1:10" ht="26.1" customHeight="1">
      <c r="A235" s="423"/>
      <c r="B235" s="922">
        <v>423</v>
      </c>
      <c r="C235" s="963" t="s">
        <v>897</v>
      </c>
      <c r="D235" s="924" t="s">
        <v>1217</v>
      </c>
      <c r="E235" s="964" t="s">
        <v>1219</v>
      </c>
      <c r="F235" s="138" t="s">
        <v>29</v>
      </c>
      <c r="G235" s="927"/>
      <c r="H235"/>
      <c r="I235"/>
      <c r="J235"/>
    </row>
    <row r="236" spans="1:10" ht="26.1" customHeight="1">
      <c r="A236" s="423"/>
      <c r="B236" s="922">
        <v>1914</v>
      </c>
      <c r="C236" s="963" t="s">
        <v>897</v>
      </c>
      <c r="D236" s="924" t="s">
        <v>1236</v>
      </c>
      <c r="E236" s="964" t="s">
        <v>1237</v>
      </c>
      <c r="F236" s="138" t="s">
        <v>29</v>
      </c>
      <c r="G236" s="927"/>
      <c r="H236"/>
      <c r="I236"/>
      <c r="J236"/>
    </row>
    <row r="237" spans="1:10" ht="26.1" customHeight="1">
      <c r="A237" s="423"/>
      <c r="B237" s="922">
        <v>80</v>
      </c>
      <c r="C237" s="963" t="s">
        <v>897</v>
      </c>
      <c r="D237" s="924" t="s">
        <v>1223</v>
      </c>
      <c r="E237" s="964" t="s">
        <v>1225</v>
      </c>
      <c r="F237" s="138" t="s">
        <v>29</v>
      </c>
      <c r="G237" s="927"/>
      <c r="H237"/>
      <c r="I237"/>
      <c r="J237"/>
    </row>
    <row r="238" spans="1:10" ht="26.1" customHeight="1">
      <c r="A238" s="423"/>
      <c r="B238" s="922">
        <v>109</v>
      </c>
      <c r="C238" s="963" t="s">
        <v>897</v>
      </c>
      <c r="D238" s="924" t="s">
        <v>1211</v>
      </c>
      <c r="E238" s="964" t="s">
        <v>1212</v>
      </c>
      <c r="F238" s="138" t="s">
        <v>29</v>
      </c>
      <c r="G238" s="927"/>
      <c r="H238"/>
      <c r="I238"/>
      <c r="J238"/>
    </row>
    <row r="239" spans="1:10" ht="26.1" customHeight="1">
      <c r="A239" s="423"/>
      <c r="B239" s="922">
        <v>4341</v>
      </c>
      <c r="C239" s="963" t="s">
        <v>897</v>
      </c>
      <c r="D239" s="924" t="s">
        <v>1221</v>
      </c>
      <c r="E239" s="964" t="s">
        <v>1222</v>
      </c>
      <c r="F239" s="138" t="s">
        <v>29</v>
      </c>
      <c r="H239"/>
      <c r="I239"/>
      <c r="J239"/>
    </row>
    <row r="240" spans="1:10" ht="26.1" customHeight="1" thickBot="1">
      <c r="A240" s="423"/>
      <c r="B240" s="981">
        <v>120</v>
      </c>
      <c r="C240" s="970" t="s">
        <v>897</v>
      </c>
      <c r="D240" s="971" t="s">
        <v>1213</v>
      </c>
      <c r="E240" s="972" t="s">
        <v>1214</v>
      </c>
      <c r="F240" s="138" t="s">
        <v>29</v>
      </c>
      <c r="G240" s="973"/>
      <c r="H240"/>
      <c r="I240"/>
      <c r="J240"/>
    </row>
    <row r="241" spans="1:10" ht="200.1" customHeight="1">
      <c r="A241" s="423"/>
      <c r="G241" s="134"/>
      <c r="H241" s="135"/>
      <c r="I241" s="133"/>
      <c r="J241" s="133"/>
    </row>
    <row r="242" spans="1:10" ht="200.1" customHeight="1">
      <c r="A242" s="423"/>
      <c r="G242" s="134"/>
      <c r="H242" s="135"/>
      <c r="I242" s="133"/>
      <c r="J242" s="133"/>
    </row>
    <row r="243" spans="1:10" ht="200.1" customHeight="1">
      <c r="A243" s="423"/>
      <c r="G243" s="134"/>
      <c r="H243" s="135"/>
      <c r="I243" s="133"/>
      <c r="J243" s="133"/>
    </row>
  </sheetData>
  <autoFilter ref="B6:G6"/>
  <conditionalFormatting sqref="F204">
    <cfRule type="containsText" dxfId="17" priority="16" operator="containsText" text="CR">
      <formula>NOT(ISERROR(SEARCH("CR",F204)))</formula>
    </cfRule>
    <cfRule type="containsText" dxfId="16" priority="18" operator="containsText" text="VU">
      <formula>NOT(ISERROR(SEARCH("VU",F204)))</formula>
    </cfRule>
  </conditionalFormatting>
  <conditionalFormatting sqref="F204">
    <cfRule type="containsText" dxfId="15" priority="17" operator="containsText" text="VU">
      <formula>NOT(ISERROR(SEARCH("VU",F204)))</formula>
    </cfRule>
  </conditionalFormatting>
  <conditionalFormatting sqref="F204">
    <cfRule type="containsText" dxfId="14" priority="10" operator="containsText" text="NA">
      <formula>NOT(ISERROR(SEARCH("NA",F204)))</formula>
    </cfRule>
    <cfRule type="containsText" dxfId="13" priority="11" operator="containsText" text="DD">
      <formula>NOT(ISERROR(SEARCH("DD",F204)))</formula>
    </cfRule>
    <cfRule type="containsText" dxfId="12" priority="12" operator="containsText" text="LC">
      <formula>NOT(ISERROR(SEARCH("LC",F204)))</formula>
    </cfRule>
    <cfRule type="containsText" dxfId="11" priority="13" operator="containsText" text="NT">
      <formula>NOT(ISERROR(SEARCH("NT",F204)))</formula>
    </cfRule>
    <cfRule type="containsText" dxfId="10" priority="14" operator="containsText" text="RE">
      <formula>NOT(ISERROR(SEARCH("RE",F204)))</formula>
    </cfRule>
    <cfRule type="containsText" dxfId="9" priority="15" operator="containsText" text="EN">
      <formula>NOT(ISERROR(SEARCH("EN",F204)))</formula>
    </cfRule>
  </conditionalFormatting>
  <conditionalFormatting sqref="F205">
    <cfRule type="containsText" dxfId="8" priority="7" operator="containsText" text="CR">
      <formula>NOT(ISERROR(SEARCH("CR",F205)))</formula>
    </cfRule>
    <cfRule type="containsText" dxfId="7" priority="9" operator="containsText" text="VU">
      <formula>NOT(ISERROR(SEARCH("VU",F205)))</formula>
    </cfRule>
  </conditionalFormatting>
  <conditionalFormatting sqref="F205">
    <cfRule type="containsText" dxfId="6" priority="8" operator="containsText" text="VU">
      <formula>NOT(ISERROR(SEARCH("VU",F205)))</formula>
    </cfRule>
  </conditionalFormatting>
  <conditionalFormatting sqref="F205">
    <cfRule type="containsText" dxfId="5" priority="1" operator="containsText" text="NA">
      <formula>NOT(ISERROR(SEARCH("NA",F205)))</formula>
    </cfRule>
    <cfRule type="containsText" dxfId="4" priority="2" operator="containsText" text="DD">
      <formula>NOT(ISERROR(SEARCH("DD",F205)))</formula>
    </cfRule>
    <cfRule type="containsText" dxfId="3" priority="3" operator="containsText" text="LC">
      <formula>NOT(ISERROR(SEARCH("LC",F205)))</formula>
    </cfRule>
    <cfRule type="containsText" dxfId="2" priority="4" operator="containsText" text="NT">
      <formula>NOT(ISERROR(SEARCH("NT",F205)))</formula>
    </cfRule>
    <cfRule type="containsText" dxfId="1" priority="5" operator="containsText" text="RE">
      <formula>NOT(ISERROR(SEARCH("RE",F205)))</formula>
    </cfRule>
    <cfRule type="containsText" dxfId="0" priority="6" operator="containsText" text="EN">
      <formula>NOT(ISERROR(SEARCH("EN",F205)))</formula>
    </cfRule>
  </conditionalFormatting>
  <printOptions horizontalCentered="1"/>
  <pageMargins left="0.39370078740157483" right="0.39370078740157483" top="0.39370078740157483" bottom="0.39370078740157483" header="0.39370078740157483" footer="0.39370078740157483"/>
  <pageSetup paperSize="9" scale="66" fitToHeight="2"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26"/>
  <sheetViews>
    <sheetView showGridLines="0" zoomScale="70" zoomScaleNormal="70" workbookViewId="0">
      <selection activeCell="G19" sqref="G19"/>
    </sheetView>
  </sheetViews>
  <sheetFormatPr baseColWidth="10" defaultColWidth="10.625" defaultRowHeight="25.35" customHeight="1"/>
  <cols>
    <col min="1" max="1" width="2.875" style="540" customWidth="1"/>
    <col min="2" max="2" width="6.625" style="119" customWidth="1"/>
    <col min="3" max="3" width="40.625" style="546" customWidth="1"/>
    <col min="4" max="4" width="10.625" style="119" customWidth="1"/>
    <col min="5" max="5" width="10.625" style="547" customWidth="1"/>
    <col min="6" max="6" width="1.625" style="119" customWidth="1"/>
    <col min="7" max="8" width="6.625" style="119" customWidth="1"/>
    <col min="9" max="9" width="80.875" style="119" customWidth="1"/>
    <col min="10" max="12" width="100.875" style="119" customWidth="1"/>
    <col min="13" max="16384" width="10.625" style="540"/>
  </cols>
  <sheetData>
    <row r="1" spans="1:12" s="538" customFormat="1" ht="50.1" customHeight="1">
      <c r="A1" s="389"/>
      <c r="B1" s="391" t="s">
        <v>21</v>
      </c>
      <c r="C1" s="120"/>
      <c r="D1" s="121"/>
      <c r="E1" s="121"/>
      <c r="F1" s="121"/>
      <c r="G1" s="121"/>
      <c r="H1" s="121"/>
      <c r="I1" s="121"/>
      <c r="J1" s="121"/>
      <c r="K1" s="121"/>
      <c r="L1" s="121"/>
    </row>
    <row r="2" spans="1:12" s="538" customFormat="1" ht="50.1" customHeight="1">
      <c r="A2" s="159"/>
      <c r="B2" s="346" t="s">
        <v>1536</v>
      </c>
      <c r="C2" s="5"/>
      <c r="D2" s="122"/>
      <c r="E2" s="122"/>
      <c r="F2" s="122"/>
      <c r="G2" s="122"/>
      <c r="H2" s="122"/>
      <c r="I2" s="122"/>
      <c r="J2" s="122"/>
      <c r="K2" s="122"/>
      <c r="L2" s="122"/>
    </row>
    <row r="3" spans="1:12" s="538" customFormat="1" ht="20.100000000000001" customHeight="1">
      <c r="A3" s="52"/>
      <c r="B3" s="349" t="s">
        <v>885</v>
      </c>
      <c r="C3" s="52"/>
      <c r="D3" s="123"/>
      <c r="E3" s="123"/>
      <c r="F3" s="123"/>
      <c r="G3" s="123"/>
      <c r="H3" s="123"/>
      <c r="I3" s="123"/>
      <c r="J3"/>
      <c r="K3"/>
      <c r="L3"/>
    </row>
    <row r="4" spans="1:12" s="538" customFormat="1" ht="20.100000000000001" customHeight="1">
      <c r="A4" s="52"/>
      <c r="B4" s="352" t="s">
        <v>892</v>
      </c>
      <c r="C4" s="52"/>
      <c r="D4" s="123"/>
      <c r="E4" s="123"/>
      <c r="F4" s="123"/>
      <c r="G4" s="123"/>
      <c r="H4" s="123"/>
      <c r="I4" s="123"/>
      <c r="J4"/>
      <c r="K4"/>
      <c r="L4"/>
    </row>
    <row r="5" spans="1:12" s="539" customFormat="1" ht="69" customHeight="1">
      <c r="A5" s="26"/>
      <c r="B5" s="53" t="s">
        <v>49</v>
      </c>
      <c r="C5" s="54"/>
      <c r="D5" s="54"/>
      <c r="E5" s="26"/>
      <c r="F5" s="26"/>
      <c r="G5" s="26"/>
      <c r="H5" s="26"/>
      <c r="I5" s="26"/>
      <c r="J5" s="26"/>
      <c r="K5" s="26"/>
      <c r="L5" s="26"/>
    </row>
    <row r="6" spans="1:12" ht="41.1" customHeight="1">
      <c r="A6" s="27"/>
      <c r="B6" s="1020" t="s">
        <v>38</v>
      </c>
      <c r="C6" s="1021"/>
      <c r="D6" s="68" t="s">
        <v>39</v>
      </c>
      <c r="E6" s="69" t="s">
        <v>40</v>
      </c>
      <c r="F6" s="30"/>
      <c r="G6" s="28"/>
      <c r="H6" s="29"/>
      <c r="I6" s="31"/>
      <c r="J6" s="32"/>
      <c r="K6" s="31"/>
      <c r="L6" s="31"/>
    </row>
    <row r="7" spans="1:12" s="541" customFormat="1" ht="30" customHeight="1" thickBot="1">
      <c r="A7" s="27"/>
      <c r="B7" s="70" t="s">
        <v>11</v>
      </c>
      <c r="C7" s="71" t="s">
        <v>80</v>
      </c>
      <c r="D7" s="67">
        <v>14</v>
      </c>
      <c r="E7" s="62">
        <f>D7/D$15</f>
        <v>7.0351758793969849E-2</v>
      </c>
      <c r="F7" s="72"/>
      <c r="G7" s="1022" t="s">
        <v>41</v>
      </c>
      <c r="H7" s="1022"/>
      <c r="I7" s="33"/>
      <c r="J7" s="32"/>
      <c r="K7" s="33"/>
      <c r="L7" s="33"/>
    </row>
    <row r="8" spans="1:12" s="541" customFormat="1" ht="15" customHeight="1" thickTop="1" thickBot="1">
      <c r="A8" s="27"/>
      <c r="B8" s="1023" t="s">
        <v>12</v>
      </c>
      <c r="C8" s="73" t="s">
        <v>23</v>
      </c>
      <c r="D8" s="74">
        <v>30</v>
      </c>
      <c r="E8" s="63">
        <f>D8/D$15</f>
        <v>0.15075376884422109</v>
      </c>
      <c r="F8" s="72"/>
      <c r="G8" s="1024">
        <f>SUM(D8,D10,D11)</f>
        <v>92</v>
      </c>
      <c r="H8" s="1027">
        <f>G8/D15</f>
        <v>0.46231155778894473</v>
      </c>
      <c r="I8" s="33"/>
      <c r="J8" s="32"/>
      <c r="K8" s="33"/>
      <c r="L8" s="33"/>
    </row>
    <row r="9" spans="1:12" s="541" customFormat="1" ht="15" customHeight="1" thickTop="1" thickBot="1">
      <c r="A9" s="27"/>
      <c r="B9" s="1023"/>
      <c r="C9" s="75" t="s">
        <v>48</v>
      </c>
      <c r="D9" s="76">
        <v>2</v>
      </c>
      <c r="E9" s="64">
        <f>D9/D15</f>
        <v>1.0050251256281407E-2</v>
      </c>
      <c r="F9" s="72"/>
      <c r="G9" s="1025"/>
      <c r="H9" s="1028"/>
      <c r="I9" s="33"/>
      <c r="J9" s="32"/>
      <c r="K9" s="33"/>
      <c r="L9" s="33"/>
    </row>
    <row r="10" spans="1:12" s="541" customFormat="1" ht="30" customHeight="1" thickTop="1" thickBot="1">
      <c r="A10" s="27"/>
      <c r="B10" s="77" t="s">
        <v>9</v>
      </c>
      <c r="C10" s="78" t="s">
        <v>24</v>
      </c>
      <c r="D10" s="79">
        <v>30</v>
      </c>
      <c r="E10" s="65">
        <f t="shared" ref="E10:E14" si="0">D10/D$15</f>
        <v>0.15075376884422109</v>
      </c>
      <c r="F10" s="72"/>
      <c r="G10" s="1025"/>
      <c r="H10" s="1028"/>
      <c r="I10" s="33"/>
      <c r="J10" s="32"/>
      <c r="K10" s="33"/>
      <c r="L10" s="33"/>
    </row>
    <row r="11" spans="1:12" s="541" customFormat="1" ht="30" customHeight="1" thickTop="1" thickBot="1">
      <c r="A11" s="27"/>
      <c r="B11" s="80" t="s">
        <v>8</v>
      </c>
      <c r="C11" s="81" t="s">
        <v>25</v>
      </c>
      <c r="D11" s="82">
        <v>32</v>
      </c>
      <c r="E11" s="66">
        <f t="shared" si="0"/>
        <v>0.16080402010050251</v>
      </c>
      <c r="F11" s="72"/>
      <c r="G11" s="1026"/>
      <c r="H11" s="1029"/>
      <c r="I11" s="33"/>
      <c r="J11" s="32"/>
      <c r="K11" s="33"/>
      <c r="L11" s="33"/>
    </row>
    <row r="12" spans="1:12" s="541" customFormat="1" ht="30" customHeight="1" thickTop="1" thickBot="1">
      <c r="A12" s="27"/>
      <c r="B12" s="83" t="s">
        <v>1</v>
      </c>
      <c r="C12" s="321" t="s">
        <v>81</v>
      </c>
      <c r="D12" s="323">
        <v>32</v>
      </c>
      <c r="E12" s="325">
        <f t="shared" si="0"/>
        <v>0.16080402010050251</v>
      </c>
      <c r="F12" s="72"/>
      <c r="G12" s="84"/>
      <c r="H12" s="85"/>
      <c r="I12" s="33"/>
      <c r="J12" s="32"/>
      <c r="K12" s="33"/>
      <c r="L12" s="33"/>
    </row>
    <row r="13" spans="1:12" s="541" customFormat="1" ht="30" customHeight="1" thickTop="1" thickBot="1">
      <c r="A13" s="27"/>
      <c r="B13" s="86" t="s">
        <v>0</v>
      </c>
      <c r="C13" s="320" t="s">
        <v>26</v>
      </c>
      <c r="D13" s="322">
        <v>59</v>
      </c>
      <c r="E13" s="324">
        <f t="shared" si="0"/>
        <v>0.29648241206030151</v>
      </c>
      <c r="F13" s="72"/>
      <c r="G13" s="87"/>
      <c r="H13" s="88"/>
      <c r="I13" s="34"/>
      <c r="J13" s="32"/>
      <c r="K13" s="33"/>
      <c r="L13" s="33"/>
    </row>
    <row r="14" spans="1:12" s="541" customFormat="1" ht="30" customHeight="1" thickTop="1">
      <c r="A14" s="27"/>
      <c r="B14" s="89" t="s">
        <v>27</v>
      </c>
      <c r="C14" s="116" t="s">
        <v>28</v>
      </c>
      <c r="D14" s="117">
        <v>2</v>
      </c>
      <c r="E14" s="118">
        <f t="shared" si="0"/>
        <v>1.0050251256281407E-2</v>
      </c>
      <c r="F14" s="72"/>
      <c r="G14" s="88"/>
      <c r="H14" s="90"/>
      <c r="I14" s="34"/>
      <c r="J14" s="32"/>
      <c r="K14" s="33"/>
      <c r="L14" s="33"/>
    </row>
    <row r="15" spans="1:12" s="542" customFormat="1" ht="40.35" customHeight="1">
      <c r="A15" s="35"/>
      <c r="B15" s="91"/>
      <c r="C15" s="102" t="s">
        <v>42</v>
      </c>
      <c r="D15" s="103">
        <f>SUM(D7:D8)+SUM(D10:D14)</f>
        <v>199</v>
      </c>
      <c r="E15" s="63">
        <f>D15/D$15</f>
        <v>1</v>
      </c>
      <c r="F15" s="92"/>
      <c r="G15" s="93"/>
      <c r="H15" s="55">
        <f>D15/D21</f>
        <v>0.8504273504273504</v>
      </c>
      <c r="I15" s="37"/>
      <c r="J15" s="38"/>
      <c r="K15" s="36"/>
      <c r="L15" s="36"/>
    </row>
    <row r="16" spans="1:12" s="541" customFormat="1" ht="30" customHeight="1">
      <c r="A16" s="27"/>
      <c r="B16" s="94" t="s">
        <v>29</v>
      </c>
      <c r="C16" s="95" t="s">
        <v>43</v>
      </c>
      <c r="D16" s="96">
        <v>14</v>
      </c>
      <c r="E16" s="97"/>
      <c r="F16" s="72"/>
      <c r="G16" s="90"/>
      <c r="H16" s="57"/>
      <c r="I16" s="37"/>
      <c r="J16" s="40"/>
      <c r="K16" s="33"/>
      <c r="L16" s="33"/>
    </row>
    <row r="17" spans="1:12" s="541" customFormat="1" ht="30" customHeight="1">
      <c r="A17" s="27"/>
      <c r="B17" s="94" t="s">
        <v>30</v>
      </c>
      <c r="C17" s="95" t="s">
        <v>44</v>
      </c>
      <c r="D17" s="96">
        <v>4</v>
      </c>
      <c r="E17" s="97"/>
      <c r="F17" s="72"/>
      <c r="G17" s="90"/>
      <c r="H17" s="58"/>
      <c r="I17" s="37"/>
      <c r="J17" s="40"/>
      <c r="K17" s="33"/>
      <c r="L17" s="33"/>
    </row>
    <row r="18" spans="1:12" s="543" customFormat="1" ht="30" customHeight="1">
      <c r="A18" s="27"/>
      <c r="B18" s="94" t="s">
        <v>7</v>
      </c>
      <c r="C18" s="95" t="s">
        <v>31</v>
      </c>
      <c r="D18" s="96">
        <v>17</v>
      </c>
      <c r="E18" s="97"/>
      <c r="F18" s="72"/>
      <c r="G18" s="98"/>
      <c r="H18" s="59"/>
      <c r="I18" s="37"/>
      <c r="J18" s="40"/>
      <c r="K18" s="41"/>
      <c r="L18" s="41"/>
    </row>
    <row r="19" spans="1:12" s="541" customFormat="1" ht="30" customHeight="1">
      <c r="A19" s="27"/>
      <c r="B19" s="94" t="s">
        <v>32</v>
      </c>
      <c r="C19" s="99" t="s">
        <v>45</v>
      </c>
      <c r="D19" s="100">
        <v>0</v>
      </c>
      <c r="E19" s="97"/>
      <c r="F19" s="72"/>
      <c r="G19" s="90"/>
      <c r="H19" s="60"/>
      <c r="I19" s="37"/>
      <c r="J19" s="40"/>
      <c r="K19" s="33"/>
      <c r="L19" s="33"/>
    </row>
    <row r="20" spans="1:12" s="544" customFormat="1" ht="30" customHeight="1">
      <c r="A20" s="27"/>
      <c r="B20" s="101" t="s">
        <v>6</v>
      </c>
      <c r="C20" s="102" t="s">
        <v>46</v>
      </c>
      <c r="D20" s="103">
        <f>SUM(D16:D19)</f>
        <v>35</v>
      </c>
      <c r="E20" s="97"/>
      <c r="F20" s="72"/>
      <c r="G20" s="90"/>
      <c r="H20" s="56">
        <f>D20/D21</f>
        <v>0.14957264957264957</v>
      </c>
      <c r="I20" s="37"/>
      <c r="J20" s="40"/>
      <c r="K20" s="42"/>
      <c r="L20" s="42"/>
    </row>
    <row r="21" spans="1:12" s="542" customFormat="1" ht="40.35" customHeight="1">
      <c r="A21" s="35"/>
      <c r="B21" s="91"/>
      <c r="C21" s="104" t="s">
        <v>47</v>
      </c>
      <c r="D21" s="105">
        <f>D20+D15</f>
        <v>234</v>
      </c>
      <c r="E21" s="97"/>
      <c r="F21" s="92"/>
      <c r="G21" s="93"/>
      <c r="H21" s="106"/>
      <c r="I21" s="37"/>
      <c r="J21" s="38"/>
      <c r="K21" s="36"/>
      <c r="L21" s="36"/>
    </row>
    <row r="22" spans="1:12" ht="10.35" customHeight="1">
      <c r="A22" s="27"/>
      <c r="B22" s="107"/>
      <c r="C22" s="107"/>
      <c r="D22" s="108"/>
      <c r="E22" s="109"/>
      <c r="F22" s="109"/>
      <c r="G22" s="110"/>
      <c r="H22" s="110"/>
      <c r="I22" s="37"/>
      <c r="J22" s="40"/>
      <c r="K22" s="31"/>
      <c r="L22" s="31"/>
    </row>
    <row r="23" spans="1:12" s="545" customFormat="1" ht="30" customHeight="1">
      <c r="A23" s="27"/>
      <c r="B23" s="111" t="s">
        <v>33</v>
      </c>
      <c r="C23" s="112" t="s">
        <v>34</v>
      </c>
      <c r="D23" s="113">
        <f>IFERROR(#REF!,0)</f>
        <v>0</v>
      </c>
      <c r="E23" s="114"/>
      <c r="F23" s="114"/>
      <c r="G23" s="115"/>
      <c r="H23" s="115"/>
      <c r="I23" s="37"/>
      <c r="J23" s="40"/>
      <c r="K23" s="43"/>
      <c r="L23" s="43"/>
    </row>
    <row r="24" spans="1:12" s="545" customFormat="1" ht="200.1" customHeight="1">
      <c r="A24" s="44"/>
      <c r="B24" s="39"/>
      <c r="C24" s="39"/>
      <c r="D24" s="40"/>
      <c r="E24" s="40"/>
      <c r="F24" s="40"/>
      <c r="G24" s="1019"/>
      <c r="H24" s="1019"/>
      <c r="I24" s="37"/>
      <c r="J24" s="40"/>
      <c r="K24" s="43"/>
      <c r="L24" s="43"/>
    </row>
    <row r="25" spans="1:12" ht="200.1" customHeight="1">
      <c r="A25" s="45"/>
      <c r="B25" s="31"/>
      <c r="C25" s="46"/>
      <c r="D25" s="31"/>
      <c r="E25" s="61"/>
      <c r="F25" s="31"/>
      <c r="G25" s="47"/>
      <c r="H25" s="47"/>
      <c r="I25" s="47"/>
      <c r="J25" s="40"/>
      <c r="K25" s="31"/>
      <c r="L25" s="31"/>
    </row>
    <row r="26" spans="1:12" s="545" customFormat="1" ht="200.1" customHeight="1">
      <c r="A26" s="48"/>
      <c r="B26" s="49"/>
      <c r="C26" s="50"/>
      <c r="D26" s="51"/>
      <c r="E26" s="51"/>
      <c r="F26" s="51"/>
      <c r="G26" s="40"/>
      <c r="H26" s="40"/>
      <c r="I26" s="40"/>
      <c r="J26" s="40"/>
      <c r="K26" s="43"/>
      <c r="L26" s="43"/>
    </row>
  </sheetData>
  <mergeCells count="6">
    <mergeCell ref="G24:H24"/>
    <mergeCell ref="B6:C6"/>
    <mergeCell ref="G7:H7"/>
    <mergeCell ref="B8:B9"/>
    <mergeCell ref="G8:G11"/>
    <mergeCell ref="H8:H11"/>
  </mergeCells>
  <printOptions horizontalCentered="1"/>
  <pageMargins left="0" right="0" top="0" bottom="0" header="0" footer="0"/>
  <pageSetup paperSize="9" orientation="landscape" r:id="rId1"/>
  <colBreaks count="1" manualBreakCount="1">
    <brk id="8" max="1048575" man="1"/>
  </colBreaks>
  <ignoredErrors>
    <ignoredError sqref="E9"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M59"/>
  <sheetViews>
    <sheetView topLeftCell="D4" zoomScaleNormal="100" zoomScalePageLayoutView="97" workbookViewId="0">
      <selection activeCell="H11" sqref="H11"/>
    </sheetView>
  </sheetViews>
  <sheetFormatPr baseColWidth="10" defaultColWidth="50.375" defaultRowHeight="15.75"/>
  <cols>
    <col min="1" max="1" width="2.875" style="140" customWidth="1"/>
    <col min="2" max="2" width="10.125" style="505" customWidth="1"/>
    <col min="3" max="3" width="25.875" style="140" customWidth="1"/>
    <col min="4" max="4" width="45.125" style="140" customWidth="1"/>
    <col min="5" max="5" width="58.875" style="140" customWidth="1"/>
    <col min="6" max="6" width="30.875" style="140" customWidth="1"/>
    <col min="7" max="7" width="22.125" style="140" customWidth="1"/>
    <col min="8" max="8" width="57.5" style="140" customWidth="1"/>
    <col min="9" max="9" width="51.375" style="140" customWidth="1"/>
    <col min="10" max="10" width="106.125" style="140" customWidth="1"/>
    <col min="11" max="13" width="114.5" style="140" customWidth="1"/>
    <col min="14" max="16384" width="50.375" style="140"/>
  </cols>
  <sheetData>
    <row r="1" spans="1:13" s="404" customFormat="1" ht="50.1" customHeight="1">
      <c r="A1" s="389"/>
      <c r="B1" s="507" t="s">
        <v>21</v>
      </c>
      <c r="C1" s="389"/>
      <c r="D1" s="389"/>
      <c r="E1" s="389"/>
      <c r="F1" s="402"/>
      <c r="G1" s="389"/>
      <c r="H1" s="389"/>
      <c r="I1" s="389"/>
      <c r="J1" s="389"/>
      <c r="K1" s="389"/>
      <c r="L1" s="389"/>
      <c r="M1" s="156"/>
    </row>
    <row r="2" spans="1:13" s="409" customFormat="1" ht="50.1" customHeight="1">
      <c r="A2" s="159"/>
      <c r="B2" s="159" t="s">
        <v>345</v>
      </c>
      <c r="C2" s="159"/>
      <c r="D2" s="159"/>
      <c r="E2" s="159"/>
      <c r="F2" s="406"/>
      <c r="G2" s="407"/>
      <c r="H2" s="407"/>
      <c r="I2" s="407"/>
      <c r="J2" s="158"/>
      <c r="K2" s="407"/>
      <c r="L2" s="407"/>
      <c r="M2" s="158"/>
    </row>
    <row r="3" spans="1:13" s="439" customFormat="1" ht="20.100000000000001" customHeight="1">
      <c r="A3" s="435"/>
      <c r="B3" s="508" t="s">
        <v>358</v>
      </c>
      <c r="C3" s="348"/>
      <c r="D3" s="436"/>
      <c r="E3" s="437"/>
      <c r="F3" s="437"/>
      <c r="G3" s="437"/>
      <c r="H3" s="438"/>
      <c r="I3" s="438"/>
      <c r="J3" s="437"/>
      <c r="K3" s="437"/>
      <c r="L3" s="437"/>
      <c r="M3" s="437"/>
    </row>
    <row r="4" spans="1:13" s="440" customFormat="1" ht="20.100000000000001" customHeight="1">
      <c r="A4" s="438"/>
      <c r="B4" s="509" t="s">
        <v>350</v>
      </c>
      <c r="C4" s="438"/>
      <c r="D4" s="438"/>
      <c r="E4" s="438"/>
      <c r="F4" s="438"/>
      <c r="G4" s="438"/>
      <c r="H4" s="438"/>
      <c r="I4" s="438"/>
      <c r="J4" s="438"/>
    </row>
    <row r="5" spans="1:13" ht="20.100000000000001" customHeight="1">
      <c r="A5" s="24"/>
      <c r="B5" s="501"/>
      <c r="C5" s="24"/>
      <c r="D5" s="24"/>
      <c r="E5" s="24"/>
      <c r="F5" s="24"/>
      <c r="G5" s="24"/>
      <c r="H5" s="24"/>
      <c r="I5" s="24"/>
      <c r="J5" s="24"/>
      <c r="K5" s="24"/>
      <c r="L5" s="24"/>
      <c r="M5" s="24"/>
    </row>
    <row r="6" spans="1:13" s="440" customFormat="1" ht="39.950000000000003" customHeight="1" thickBot="1">
      <c r="A6" s="438"/>
      <c r="B6" s="502"/>
      <c r="C6" s="441" t="s">
        <v>344</v>
      </c>
      <c r="D6" s="438"/>
      <c r="E6" s="438"/>
      <c r="F6" s="438"/>
      <c r="G6" s="438"/>
      <c r="H6" s="438"/>
      <c r="I6" s="438"/>
      <c r="J6" s="438"/>
      <c r="K6" s="438"/>
      <c r="L6" s="438"/>
      <c r="M6" s="438"/>
    </row>
    <row r="7" spans="1:13" ht="69.95" customHeight="1" thickBot="1">
      <c r="A7" s="24"/>
      <c r="B7" s="442" t="s">
        <v>255</v>
      </c>
      <c r="C7" s="442" t="s">
        <v>256</v>
      </c>
      <c r="D7" s="442" t="s">
        <v>257</v>
      </c>
      <c r="E7" s="442" t="s">
        <v>280</v>
      </c>
      <c r="F7" s="443" t="s">
        <v>281</v>
      </c>
      <c r="G7" s="442" t="s">
        <v>282</v>
      </c>
      <c r="H7" s="442" t="s">
        <v>283</v>
      </c>
      <c r="I7" s="442" t="s">
        <v>284</v>
      </c>
      <c r="J7" s="442" t="s">
        <v>285</v>
      </c>
      <c r="K7" s="24"/>
      <c r="L7" s="24"/>
      <c r="M7" s="24"/>
    </row>
    <row r="8" spans="1:13" ht="50.1" customHeight="1" thickBot="1">
      <c r="A8" s="24"/>
      <c r="B8" s="503">
        <v>1</v>
      </c>
      <c r="C8" s="1042" t="s">
        <v>389</v>
      </c>
      <c r="D8" s="1032" t="s">
        <v>390</v>
      </c>
      <c r="E8" s="444" t="s">
        <v>77</v>
      </c>
      <c r="F8" s="445" t="s">
        <v>260</v>
      </c>
      <c r="G8" s="446" t="s">
        <v>286</v>
      </c>
      <c r="H8" s="447" t="s">
        <v>287</v>
      </c>
      <c r="I8" s="447" t="s">
        <v>288</v>
      </c>
      <c r="J8" s="448" t="s">
        <v>289</v>
      </c>
      <c r="K8" s="24"/>
      <c r="L8" s="24"/>
      <c r="M8" s="24"/>
    </row>
    <row r="9" spans="1:13" ht="50.1" customHeight="1" thickBot="1">
      <c r="A9" s="24"/>
      <c r="B9" s="504">
        <v>4</v>
      </c>
      <c r="C9" s="1043"/>
      <c r="D9" s="1033"/>
      <c r="E9" s="449" t="s">
        <v>261</v>
      </c>
      <c r="F9" s="450" t="s">
        <v>347</v>
      </c>
      <c r="G9" s="451" t="s">
        <v>286</v>
      </c>
      <c r="H9" s="452" t="s">
        <v>348</v>
      </c>
      <c r="I9" s="452" t="s">
        <v>288</v>
      </c>
      <c r="J9" s="453" t="s">
        <v>290</v>
      </c>
      <c r="K9" s="24"/>
      <c r="L9" s="24"/>
      <c r="M9" s="24"/>
    </row>
    <row r="10" spans="1:13" ht="50.1" customHeight="1" thickBot="1">
      <c r="A10" s="24"/>
      <c r="B10" s="504">
        <v>5</v>
      </c>
      <c r="C10" s="1043"/>
      <c r="D10" s="1033"/>
      <c r="E10" s="454" t="s">
        <v>262</v>
      </c>
      <c r="F10" s="455" t="s">
        <v>346</v>
      </c>
      <c r="G10" s="456" t="s">
        <v>291</v>
      </c>
      <c r="H10" s="457" t="s">
        <v>349</v>
      </c>
      <c r="I10" s="457" t="s">
        <v>288</v>
      </c>
      <c r="J10" s="458"/>
      <c r="K10" s="24"/>
      <c r="L10" s="24"/>
      <c r="M10" s="24"/>
    </row>
    <row r="11" spans="1:13" ht="50.1" customHeight="1">
      <c r="A11" s="24"/>
      <c r="B11" s="504">
        <v>10</v>
      </c>
      <c r="C11" s="1057" t="s">
        <v>292</v>
      </c>
      <c r="D11" s="1054" t="s">
        <v>293</v>
      </c>
      <c r="E11" s="459" t="s">
        <v>267</v>
      </c>
      <c r="F11" s="460" t="s">
        <v>272</v>
      </c>
      <c r="G11" s="461" t="s">
        <v>294</v>
      </c>
      <c r="H11" s="462" t="s">
        <v>295</v>
      </c>
      <c r="I11" s="462" t="s">
        <v>296</v>
      </c>
      <c r="J11" s="463" t="s">
        <v>297</v>
      </c>
      <c r="K11" s="24"/>
      <c r="L11" s="24"/>
      <c r="M11" s="24"/>
    </row>
    <row r="12" spans="1:13" ht="50.1" customHeight="1">
      <c r="A12" s="24"/>
      <c r="B12" s="504">
        <v>11</v>
      </c>
      <c r="C12" s="1058"/>
      <c r="D12" s="1055"/>
      <c r="E12" s="464" t="s">
        <v>35</v>
      </c>
      <c r="F12" s="465" t="s">
        <v>273</v>
      </c>
      <c r="G12" s="466" t="s">
        <v>291</v>
      </c>
      <c r="H12" s="467" t="s">
        <v>298</v>
      </c>
      <c r="I12" s="467" t="s">
        <v>299</v>
      </c>
      <c r="J12" s="468" t="s">
        <v>300</v>
      </c>
      <c r="K12" s="24"/>
      <c r="L12" s="24"/>
      <c r="M12" s="24"/>
    </row>
    <row r="13" spans="1:13" ht="47.25">
      <c r="A13" s="24"/>
      <c r="B13" s="506">
        <v>1005</v>
      </c>
      <c r="C13" s="1058"/>
      <c r="D13" s="1055"/>
      <c r="E13" s="464" t="s">
        <v>18</v>
      </c>
      <c r="F13" s="465" t="s">
        <v>18</v>
      </c>
      <c r="G13" s="466" t="s">
        <v>286</v>
      </c>
      <c r="H13" s="451" t="s">
        <v>353</v>
      </c>
      <c r="I13" s="489" t="s">
        <v>351</v>
      </c>
      <c r="J13" s="468"/>
      <c r="K13" s="24"/>
      <c r="L13" s="24"/>
      <c r="M13" s="24"/>
    </row>
    <row r="14" spans="1:13" ht="50.1" customHeight="1">
      <c r="A14" s="24"/>
      <c r="B14" s="504">
        <v>12</v>
      </c>
      <c r="C14" s="1058"/>
      <c r="D14" s="1055"/>
      <c r="E14" s="464" t="s">
        <v>268</v>
      </c>
      <c r="F14" s="465" t="s">
        <v>274</v>
      </c>
      <c r="G14" s="466" t="s">
        <v>286</v>
      </c>
      <c r="H14" s="467" t="s">
        <v>301</v>
      </c>
      <c r="I14" s="467" t="s">
        <v>302</v>
      </c>
      <c r="J14" s="469" t="s">
        <v>303</v>
      </c>
      <c r="K14" s="24"/>
      <c r="L14" s="24"/>
      <c r="M14" s="24"/>
    </row>
    <row r="15" spans="1:13" ht="47.25">
      <c r="A15" s="24"/>
      <c r="B15" s="506">
        <v>1032</v>
      </c>
      <c r="C15" s="1058"/>
      <c r="D15" s="1055"/>
      <c r="E15" s="464" t="s">
        <v>279</v>
      </c>
      <c r="F15" s="465" t="s">
        <v>279</v>
      </c>
      <c r="G15" s="466" t="s">
        <v>286</v>
      </c>
      <c r="H15" s="451" t="s">
        <v>352</v>
      </c>
      <c r="I15" s="489" t="s">
        <v>351</v>
      </c>
      <c r="J15" s="468"/>
      <c r="K15" s="24"/>
      <c r="L15" s="24"/>
      <c r="M15" s="24"/>
    </row>
    <row r="16" spans="1:13" ht="50.1" customHeight="1">
      <c r="A16" s="24"/>
      <c r="B16" s="504">
        <v>13</v>
      </c>
      <c r="C16" s="1058"/>
      <c r="D16" s="1055"/>
      <c r="E16" s="464" t="s">
        <v>269</v>
      </c>
      <c r="F16" s="465" t="s">
        <v>275</v>
      </c>
      <c r="G16" s="466" t="s">
        <v>286</v>
      </c>
      <c r="H16" s="467" t="s">
        <v>304</v>
      </c>
      <c r="I16" s="467" t="s">
        <v>305</v>
      </c>
      <c r="J16" s="470" t="s">
        <v>306</v>
      </c>
      <c r="K16" s="24"/>
      <c r="L16" s="24"/>
      <c r="M16" s="24"/>
    </row>
    <row r="17" spans="1:13" ht="50.1" customHeight="1">
      <c r="A17" s="24"/>
      <c r="B17" s="504">
        <v>14</v>
      </c>
      <c r="C17" s="1058"/>
      <c r="D17" s="1055"/>
      <c r="E17" s="464" t="s">
        <v>270</v>
      </c>
      <c r="F17" s="465" t="s">
        <v>276</v>
      </c>
      <c r="G17" s="466" t="s">
        <v>307</v>
      </c>
      <c r="H17" s="467" t="s">
        <v>308</v>
      </c>
      <c r="I17" s="467" t="s">
        <v>309</v>
      </c>
      <c r="J17" s="468" t="s">
        <v>310</v>
      </c>
      <c r="K17" s="24"/>
      <c r="L17" s="24"/>
      <c r="M17" s="24"/>
    </row>
    <row r="18" spans="1:13" ht="50.1" customHeight="1" thickBot="1">
      <c r="A18" s="24"/>
      <c r="B18" s="504">
        <v>15</v>
      </c>
      <c r="C18" s="1059"/>
      <c r="D18" s="1056"/>
      <c r="E18" s="490" t="s">
        <v>271</v>
      </c>
      <c r="F18" s="491" t="s">
        <v>277</v>
      </c>
      <c r="G18" s="471" t="s">
        <v>294</v>
      </c>
      <c r="H18" s="472" t="s">
        <v>311</v>
      </c>
      <c r="I18" s="472" t="s">
        <v>309</v>
      </c>
      <c r="J18" s="473"/>
      <c r="K18" s="24"/>
      <c r="L18" s="24"/>
      <c r="M18" s="24"/>
    </row>
    <row r="19" spans="1:13" ht="30" customHeight="1">
      <c r="A19" s="24"/>
      <c r="B19" s="503">
        <v>400</v>
      </c>
      <c r="C19" s="1044" t="s">
        <v>312</v>
      </c>
      <c r="D19" s="1045" t="s">
        <v>20</v>
      </c>
      <c r="E19" s="494" t="s">
        <v>313</v>
      </c>
      <c r="F19" s="497" t="s">
        <v>314</v>
      </c>
      <c r="G19" s="479" t="s">
        <v>307</v>
      </c>
      <c r="H19" s="480" t="s">
        <v>315</v>
      </c>
      <c r="I19" s="481" t="s">
        <v>62</v>
      </c>
      <c r="J19" s="482"/>
      <c r="K19" s="24"/>
      <c r="L19" s="24"/>
      <c r="M19" s="24"/>
    </row>
    <row r="20" spans="1:13" ht="30" customHeight="1">
      <c r="A20" s="24"/>
      <c r="B20" s="504">
        <v>401</v>
      </c>
      <c r="C20" s="1044"/>
      <c r="D20" s="1046"/>
      <c r="E20" s="494" t="s">
        <v>316</v>
      </c>
      <c r="F20" s="497" t="s">
        <v>317</v>
      </c>
      <c r="G20" s="474" t="s">
        <v>307</v>
      </c>
      <c r="H20" s="483" t="s">
        <v>318</v>
      </c>
      <c r="I20" s="484" t="s">
        <v>62</v>
      </c>
      <c r="J20" s="475"/>
      <c r="K20" s="24"/>
      <c r="L20" s="24"/>
      <c r="M20" s="24"/>
    </row>
    <row r="21" spans="1:13" ht="30" customHeight="1">
      <c r="A21" s="24"/>
      <c r="B21" s="504">
        <v>402</v>
      </c>
      <c r="C21" s="1044"/>
      <c r="D21" s="1046"/>
      <c r="E21" s="494" t="s">
        <v>319</v>
      </c>
      <c r="F21" s="497" t="s">
        <v>320</v>
      </c>
      <c r="G21" s="474" t="s">
        <v>286</v>
      </c>
      <c r="H21" s="483" t="s">
        <v>321</v>
      </c>
      <c r="I21" s="484" t="s">
        <v>62</v>
      </c>
      <c r="J21" s="475"/>
      <c r="K21" s="24"/>
      <c r="L21" s="24"/>
      <c r="M21" s="24"/>
    </row>
    <row r="22" spans="1:13" ht="30" customHeight="1">
      <c r="A22" s="24"/>
      <c r="B22" s="503">
        <v>411</v>
      </c>
      <c r="C22" s="1044"/>
      <c r="D22" s="1046"/>
      <c r="E22" s="494" t="s">
        <v>361</v>
      </c>
      <c r="F22" s="497" t="s">
        <v>364</v>
      </c>
      <c r="G22" s="474" t="s">
        <v>286</v>
      </c>
      <c r="H22" s="483" t="s">
        <v>359</v>
      </c>
      <c r="I22" s="484" t="s">
        <v>62</v>
      </c>
      <c r="J22" s="487"/>
      <c r="K22" s="24"/>
      <c r="L22" s="24"/>
      <c r="M22" s="24"/>
    </row>
    <row r="23" spans="1:13" ht="30" customHeight="1">
      <c r="A23" s="24"/>
      <c r="B23" s="503">
        <v>412</v>
      </c>
      <c r="C23" s="1044"/>
      <c r="D23" s="1046"/>
      <c r="E23" s="494" t="s">
        <v>362</v>
      </c>
      <c r="F23" s="497" t="s">
        <v>363</v>
      </c>
      <c r="G23" s="474" t="s">
        <v>286</v>
      </c>
      <c r="H23" s="483" t="s">
        <v>360</v>
      </c>
      <c r="I23" s="484" t="s">
        <v>367</v>
      </c>
      <c r="J23" s="487"/>
      <c r="K23" s="24"/>
      <c r="L23" s="24"/>
      <c r="M23" s="24"/>
    </row>
    <row r="24" spans="1:13" ht="30" customHeight="1" thickBot="1">
      <c r="A24" s="24"/>
      <c r="B24" s="503">
        <v>403</v>
      </c>
      <c r="C24" s="1044"/>
      <c r="D24" s="1047"/>
      <c r="E24" s="494" t="s">
        <v>322</v>
      </c>
      <c r="F24" s="497" t="s">
        <v>365</v>
      </c>
      <c r="G24" s="485" t="s">
        <v>307</v>
      </c>
      <c r="H24" s="486" t="s">
        <v>366</v>
      </c>
      <c r="I24" s="486" t="s">
        <v>368</v>
      </c>
      <c r="J24" s="487"/>
      <c r="K24" s="24"/>
      <c r="L24" s="24"/>
      <c r="M24" s="24"/>
    </row>
    <row r="25" spans="1:13" ht="30" customHeight="1">
      <c r="A25" s="24"/>
      <c r="B25" s="503">
        <v>410</v>
      </c>
      <c r="C25" s="1044"/>
      <c r="D25" s="1048" t="s">
        <v>354</v>
      </c>
      <c r="E25" s="495" t="s">
        <v>323</v>
      </c>
      <c r="F25" s="498" t="s">
        <v>324</v>
      </c>
      <c r="G25" s="479" t="s">
        <v>307</v>
      </c>
      <c r="H25" s="1051" t="s">
        <v>369</v>
      </c>
      <c r="I25" s="1034" t="s">
        <v>325</v>
      </c>
      <c r="J25" s="482"/>
      <c r="K25" s="24"/>
      <c r="L25" s="24"/>
      <c r="M25" s="24"/>
    </row>
    <row r="26" spans="1:13" ht="30" customHeight="1">
      <c r="A26" s="24"/>
      <c r="B26" s="504">
        <v>411</v>
      </c>
      <c r="C26" s="1044"/>
      <c r="D26" s="1049"/>
      <c r="E26" s="495" t="s">
        <v>326</v>
      </c>
      <c r="F26" s="498" t="s">
        <v>327</v>
      </c>
      <c r="G26" s="474" t="s">
        <v>307</v>
      </c>
      <c r="H26" s="1052"/>
      <c r="I26" s="1035"/>
      <c r="J26" s="475"/>
      <c r="K26" s="24"/>
      <c r="L26" s="24"/>
      <c r="M26" s="24"/>
    </row>
    <row r="27" spans="1:13" ht="30" customHeight="1">
      <c r="A27" s="24"/>
      <c r="B27" s="503">
        <v>412</v>
      </c>
      <c r="C27" s="1044"/>
      <c r="D27" s="1049"/>
      <c r="E27" s="495" t="s">
        <v>248</v>
      </c>
      <c r="F27" s="498" t="s">
        <v>328</v>
      </c>
      <c r="G27" s="474" t="s">
        <v>307</v>
      </c>
      <c r="H27" s="1052"/>
      <c r="I27" s="1035"/>
      <c r="J27" s="475"/>
      <c r="K27" s="24"/>
      <c r="L27" s="24"/>
      <c r="M27" s="24"/>
    </row>
    <row r="28" spans="1:13" ht="30" customHeight="1">
      <c r="A28" s="24"/>
      <c r="B28" s="504">
        <v>413</v>
      </c>
      <c r="C28" s="1044"/>
      <c r="D28" s="1049"/>
      <c r="E28" s="495" t="s">
        <v>249</v>
      </c>
      <c r="F28" s="498" t="s">
        <v>329</v>
      </c>
      <c r="G28" s="474" t="s">
        <v>307</v>
      </c>
      <c r="H28" s="1052"/>
      <c r="I28" s="1035"/>
      <c r="J28" s="475"/>
      <c r="K28" s="24"/>
      <c r="L28" s="24"/>
      <c r="M28" s="24"/>
    </row>
    <row r="29" spans="1:13" ht="30" customHeight="1">
      <c r="A29" s="24"/>
      <c r="B29" s="503">
        <v>414</v>
      </c>
      <c r="C29" s="1044"/>
      <c r="D29" s="1049"/>
      <c r="E29" s="495" t="s">
        <v>250</v>
      </c>
      <c r="F29" s="498" t="s">
        <v>330</v>
      </c>
      <c r="G29" s="474" t="s">
        <v>307</v>
      </c>
      <c r="H29" s="1052"/>
      <c r="I29" s="1035"/>
      <c r="J29" s="475"/>
      <c r="K29" s="24"/>
      <c r="L29" s="24"/>
      <c r="M29" s="24"/>
    </row>
    <row r="30" spans="1:13" ht="30" customHeight="1">
      <c r="A30" s="24"/>
      <c r="B30" s="504">
        <v>415</v>
      </c>
      <c r="C30" s="1044"/>
      <c r="D30" s="1049"/>
      <c r="E30" s="495" t="s">
        <v>251</v>
      </c>
      <c r="F30" s="498" t="s">
        <v>331</v>
      </c>
      <c r="G30" s="474" t="s">
        <v>307</v>
      </c>
      <c r="H30" s="1052"/>
      <c r="I30" s="1035"/>
      <c r="J30" s="475"/>
      <c r="K30" s="24"/>
      <c r="L30" s="24"/>
      <c r="M30" s="24"/>
    </row>
    <row r="31" spans="1:13" ht="30" customHeight="1">
      <c r="A31" s="24"/>
      <c r="B31" s="503">
        <v>416</v>
      </c>
      <c r="C31" s="1044"/>
      <c r="D31" s="1049"/>
      <c r="E31" s="495" t="s">
        <v>252</v>
      </c>
      <c r="F31" s="498" t="s">
        <v>332</v>
      </c>
      <c r="G31" s="474" t="s">
        <v>307</v>
      </c>
      <c r="H31" s="1052"/>
      <c r="I31" s="1035"/>
      <c r="J31" s="475"/>
      <c r="K31" s="24"/>
      <c r="L31" s="24"/>
      <c r="M31" s="24"/>
    </row>
    <row r="32" spans="1:13" ht="30" customHeight="1">
      <c r="A32" s="24"/>
      <c r="B32" s="504">
        <v>417</v>
      </c>
      <c r="C32" s="1044"/>
      <c r="D32" s="1049"/>
      <c r="E32" s="495" t="s">
        <v>253</v>
      </c>
      <c r="F32" s="498" t="s">
        <v>333</v>
      </c>
      <c r="G32" s="474" t="s">
        <v>307</v>
      </c>
      <c r="H32" s="1052"/>
      <c r="I32" s="1035"/>
      <c r="J32" s="475"/>
      <c r="K32" s="24"/>
      <c r="L32" s="24"/>
      <c r="M32" s="24"/>
    </row>
    <row r="33" spans="1:13" ht="30" customHeight="1" thickBot="1">
      <c r="A33" s="24"/>
      <c r="B33" s="503">
        <v>418</v>
      </c>
      <c r="C33" s="1044"/>
      <c r="D33" s="1050"/>
      <c r="E33" s="495" t="s">
        <v>254</v>
      </c>
      <c r="F33" s="498" t="s">
        <v>334</v>
      </c>
      <c r="G33" s="477" t="s">
        <v>307</v>
      </c>
      <c r="H33" s="1053"/>
      <c r="I33" s="1041"/>
      <c r="J33" s="478"/>
      <c r="K33" s="24"/>
      <c r="L33" s="24"/>
      <c r="M33" s="24"/>
    </row>
    <row r="34" spans="1:13" ht="30" customHeight="1">
      <c r="A34" s="24"/>
      <c r="B34" s="503">
        <v>440</v>
      </c>
      <c r="C34" s="492"/>
      <c r="D34" s="1048" t="s">
        <v>355</v>
      </c>
      <c r="E34" s="495" t="s">
        <v>374</v>
      </c>
      <c r="F34" s="498" t="s">
        <v>378</v>
      </c>
      <c r="G34" s="479" t="s">
        <v>307</v>
      </c>
      <c r="H34" s="1051" t="s">
        <v>369</v>
      </c>
      <c r="I34" s="1034" t="s">
        <v>325</v>
      </c>
      <c r="J34" s="482"/>
      <c r="K34" s="24"/>
      <c r="L34" s="24"/>
      <c r="M34" s="24"/>
    </row>
    <row r="35" spans="1:13" ht="30" customHeight="1">
      <c r="A35" s="24"/>
      <c r="B35" s="504">
        <v>441</v>
      </c>
      <c r="C35" s="492"/>
      <c r="D35" s="1049"/>
      <c r="E35" s="495" t="s">
        <v>375</v>
      </c>
      <c r="F35" s="498" t="s">
        <v>379</v>
      </c>
      <c r="G35" s="474" t="s">
        <v>307</v>
      </c>
      <c r="H35" s="1052"/>
      <c r="I35" s="1035"/>
      <c r="J35" s="475"/>
      <c r="K35" s="24"/>
      <c r="L35" s="24"/>
      <c r="M35" s="24"/>
    </row>
    <row r="36" spans="1:13" ht="30" customHeight="1">
      <c r="A36" s="24"/>
      <c r="B36" s="503">
        <v>442</v>
      </c>
      <c r="C36" s="492"/>
      <c r="D36" s="1049"/>
      <c r="E36" s="495" t="s">
        <v>388</v>
      </c>
      <c r="F36" s="498" t="s">
        <v>380</v>
      </c>
      <c r="G36" s="474" t="s">
        <v>307</v>
      </c>
      <c r="H36" s="1052"/>
      <c r="I36" s="1035"/>
      <c r="J36" s="475"/>
      <c r="K36" s="24"/>
      <c r="L36" s="24"/>
      <c r="M36" s="24"/>
    </row>
    <row r="37" spans="1:13" ht="30" customHeight="1">
      <c r="A37" s="24"/>
      <c r="B37" s="504">
        <v>443</v>
      </c>
      <c r="C37" s="492"/>
      <c r="D37" s="1049"/>
      <c r="E37" s="495" t="s">
        <v>370</v>
      </c>
      <c r="F37" s="498" t="s">
        <v>381</v>
      </c>
      <c r="G37" s="474" t="s">
        <v>307</v>
      </c>
      <c r="H37" s="1052"/>
      <c r="I37" s="1035"/>
      <c r="J37" s="475"/>
      <c r="K37" s="24"/>
      <c r="L37" s="24"/>
      <c r="M37" s="24"/>
    </row>
    <row r="38" spans="1:13" ht="30" customHeight="1">
      <c r="A38" s="24"/>
      <c r="B38" s="503">
        <v>444</v>
      </c>
      <c r="C38" s="492"/>
      <c r="D38" s="1049"/>
      <c r="E38" s="495" t="s">
        <v>371</v>
      </c>
      <c r="F38" s="498" t="s">
        <v>391</v>
      </c>
      <c r="G38" s="474" t="s">
        <v>307</v>
      </c>
      <c r="H38" s="1052"/>
      <c r="I38" s="1035"/>
      <c r="J38" s="475"/>
      <c r="K38" s="24"/>
      <c r="L38" s="24"/>
      <c r="M38" s="24"/>
    </row>
    <row r="39" spans="1:13" ht="30" customHeight="1">
      <c r="A39" s="24"/>
      <c r="B39" s="504">
        <v>445</v>
      </c>
      <c r="C39" s="492"/>
      <c r="D39" s="1049"/>
      <c r="E39" s="495" t="s">
        <v>387</v>
      </c>
      <c r="F39" s="498" t="s">
        <v>382</v>
      </c>
      <c r="G39" s="474" t="s">
        <v>307</v>
      </c>
      <c r="H39" s="1052"/>
      <c r="I39" s="1035"/>
      <c r="J39" s="475"/>
      <c r="K39" s="24"/>
      <c r="L39" s="24"/>
      <c r="M39" s="24"/>
    </row>
    <row r="40" spans="1:13" ht="30" customHeight="1">
      <c r="A40" s="24"/>
      <c r="B40" s="503">
        <v>446</v>
      </c>
      <c r="C40" s="492"/>
      <c r="D40" s="1049"/>
      <c r="E40" s="495" t="s">
        <v>376</v>
      </c>
      <c r="F40" s="498" t="s">
        <v>383</v>
      </c>
      <c r="G40" s="474" t="s">
        <v>307</v>
      </c>
      <c r="H40" s="1052"/>
      <c r="I40" s="1035"/>
      <c r="J40" s="475"/>
      <c r="K40" s="24"/>
      <c r="L40" s="24"/>
      <c r="M40" s="24"/>
    </row>
    <row r="41" spans="1:13" ht="30" customHeight="1">
      <c r="A41" s="24"/>
      <c r="B41" s="504">
        <v>447</v>
      </c>
      <c r="C41" s="492"/>
      <c r="D41" s="1049"/>
      <c r="E41" s="495" t="s">
        <v>372</v>
      </c>
      <c r="F41" s="498" t="s">
        <v>384</v>
      </c>
      <c r="G41" s="474" t="s">
        <v>307</v>
      </c>
      <c r="H41" s="1052"/>
      <c r="I41" s="1035"/>
      <c r="J41" s="475"/>
      <c r="K41" s="24"/>
      <c r="L41" s="24"/>
      <c r="M41" s="24"/>
    </row>
    <row r="42" spans="1:13" ht="30" customHeight="1">
      <c r="A42" s="24"/>
      <c r="B42" s="503">
        <v>448</v>
      </c>
      <c r="C42" s="492"/>
      <c r="D42" s="1049"/>
      <c r="E42" s="495" t="s">
        <v>373</v>
      </c>
      <c r="F42" s="498" t="s">
        <v>385</v>
      </c>
      <c r="G42" s="474" t="s">
        <v>307</v>
      </c>
      <c r="H42" s="1052"/>
      <c r="I42" s="1035"/>
      <c r="J42" s="488"/>
      <c r="K42" s="24"/>
      <c r="L42" s="24"/>
      <c r="M42" s="24"/>
    </row>
    <row r="43" spans="1:13" ht="30" customHeight="1" thickBot="1">
      <c r="A43" s="24"/>
      <c r="B43" s="504">
        <v>449</v>
      </c>
      <c r="C43" s="492"/>
      <c r="D43" s="1050"/>
      <c r="E43" s="495" t="s">
        <v>377</v>
      </c>
      <c r="F43" s="498" t="s">
        <v>386</v>
      </c>
      <c r="G43" s="477" t="s">
        <v>307</v>
      </c>
      <c r="H43" s="1053"/>
      <c r="I43" s="1041"/>
      <c r="J43" s="478"/>
      <c r="K43" s="24"/>
      <c r="L43" s="24"/>
      <c r="M43" s="24"/>
    </row>
    <row r="44" spans="1:13" ht="30" customHeight="1" thickBot="1">
      <c r="A44" s="24"/>
      <c r="B44" s="503">
        <v>460</v>
      </c>
      <c r="C44" s="1030" t="s">
        <v>335</v>
      </c>
      <c r="D44" s="1032" t="s">
        <v>19</v>
      </c>
      <c r="E44" s="449" t="s">
        <v>16</v>
      </c>
      <c r="F44" s="499" t="s">
        <v>336</v>
      </c>
      <c r="G44" s="479" t="s">
        <v>307</v>
      </c>
      <c r="H44" s="1034" t="s">
        <v>337</v>
      </c>
      <c r="I44" s="1034" t="s">
        <v>338</v>
      </c>
      <c r="J44" s="482"/>
      <c r="K44" s="24"/>
      <c r="L44" s="24"/>
      <c r="M44" s="24"/>
    </row>
    <row r="45" spans="1:13" ht="30" customHeight="1" thickBot="1">
      <c r="A45" s="24"/>
      <c r="B45" s="504">
        <v>461</v>
      </c>
      <c r="C45" s="1031"/>
      <c r="D45" s="1033"/>
      <c r="E45" s="449" t="s">
        <v>15</v>
      </c>
      <c r="F45" s="499" t="s">
        <v>339</v>
      </c>
      <c r="G45" s="474" t="s">
        <v>307</v>
      </c>
      <c r="H45" s="1035"/>
      <c r="I45" s="1035"/>
      <c r="J45" s="475"/>
      <c r="K45" s="24"/>
      <c r="L45" s="24"/>
      <c r="M45" s="24"/>
    </row>
    <row r="46" spans="1:13" ht="30" customHeight="1" thickBot="1">
      <c r="A46" s="24"/>
      <c r="B46" s="504">
        <v>462</v>
      </c>
      <c r="C46" s="1031"/>
      <c r="D46" s="1033"/>
      <c r="E46" s="449" t="s">
        <v>14</v>
      </c>
      <c r="F46" s="499" t="s">
        <v>340</v>
      </c>
      <c r="G46" s="493" t="s">
        <v>307</v>
      </c>
      <c r="H46" s="1035"/>
      <c r="I46" s="1035"/>
      <c r="J46" s="488"/>
      <c r="K46" s="24"/>
      <c r="L46" s="24"/>
      <c r="M46" s="24"/>
    </row>
    <row r="47" spans="1:13" ht="30" customHeight="1">
      <c r="A47" s="24"/>
      <c r="B47" s="503">
        <v>470</v>
      </c>
      <c r="C47" s="1031"/>
      <c r="D47" s="1036" t="s">
        <v>341</v>
      </c>
      <c r="E47" s="496" t="s">
        <v>342</v>
      </c>
      <c r="F47" s="530"/>
      <c r="G47" s="531" t="s">
        <v>307</v>
      </c>
      <c r="H47" s="1039" t="s">
        <v>337</v>
      </c>
      <c r="I47" s="1039" t="s">
        <v>343</v>
      </c>
      <c r="J47" s="532"/>
      <c r="K47" s="24"/>
      <c r="L47" s="24"/>
      <c r="M47" s="24"/>
    </row>
    <row r="48" spans="1:13" ht="30" customHeight="1">
      <c r="A48" s="24"/>
      <c r="B48" s="504">
        <v>471</v>
      </c>
      <c r="C48" s="1031"/>
      <c r="D48" s="1037"/>
      <c r="E48" s="496" t="s">
        <v>342</v>
      </c>
      <c r="F48" s="530"/>
      <c r="G48" s="533" t="s">
        <v>307</v>
      </c>
      <c r="H48" s="1035"/>
      <c r="I48" s="1035"/>
      <c r="J48" s="534"/>
      <c r="K48" s="24"/>
      <c r="L48" s="24"/>
      <c r="M48" s="24"/>
    </row>
    <row r="49" spans="1:13" ht="30" customHeight="1">
      <c r="A49" s="24"/>
      <c r="B49" s="503">
        <v>472</v>
      </c>
      <c r="C49" s="1031"/>
      <c r="D49" s="1037"/>
      <c r="E49" s="496" t="s">
        <v>342</v>
      </c>
      <c r="F49" s="530"/>
      <c r="G49" s="533" t="s">
        <v>307</v>
      </c>
      <c r="H49" s="1035"/>
      <c r="I49" s="1035"/>
      <c r="J49" s="534"/>
      <c r="K49" s="24"/>
      <c r="L49" s="24"/>
      <c r="M49" s="24"/>
    </row>
    <row r="50" spans="1:13" ht="30" customHeight="1">
      <c r="A50" s="24"/>
      <c r="B50" s="504">
        <v>473</v>
      </c>
      <c r="C50" s="1031"/>
      <c r="D50" s="1037"/>
      <c r="E50" s="496" t="s">
        <v>342</v>
      </c>
      <c r="F50" s="530"/>
      <c r="G50" s="533" t="s">
        <v>307</v>
      </c>
      <c r="H50" s="1035"/>
      <c r="I50" s="1035"/>
      <c r="J50" s="534"/>
      <c r="K50" s="24"/>
      <c r="L50" s="24"/>
      <c r="M50" s="24"/>
    </row>
    <row r="51" spans="1:13" ht="30" customHeight="1">
      <c r="A51" s="24"/>
      <c r="B51" s="503">
        <v>474</v>
      </c>
      <c r="C51" s="1031"/>
      <c r="D51" s="1037"/>
      <c r="E51" s="496" t="s">
        <v>342</v>
      </c>
      <c r="F51" s="530"/>
      <c r="G51" s="533" t="s">
        <v>307</v>
      </c>
      <c r="H51" s="1035"/>
      <c r="I51" s="1035"/>
      <c r="J51" s="534"/>
      <c r="K51" s="24"/>
      <c r="L51" s="24"/>
      <c r="M51" s="24"/>
    </row>
    <row r="52" spans="1:13" ht="30" customHeight="1">
      <c r="A52" s="24"/>
      <c r="B52" s="504">
        <v>475</v>
      </c>
      <c r="C52" s="1031"/>
      <c r="D52" s="1037"/>
      <c r="E52" s="496" t="s">
        <v>342</v>
      </c>
      <c r="F52" s="530"/>
      <c r="G52" s="533" t="s">
        <v>307</v>
      </c>
      <c r="H52" s="1035"/>
      <c r="I52" s="1035"/>
      <c r="J52" s="534"/>
      <c r="K52" s="24"/>
      <c r="L52" s="24"/>
      <c r="M52" s="24"/>
    </row>
    <row r="53" spans="1:13" ht="30" customHeight="1">
      <c r="A53" s="24"/>
      <c r="B53" s="503">
        <v>476</v>
      </c>
      <c r="C53" s="1031"/>
      <c r="D53" s="1037"/>
      <c r="E53" s="496" t="s">
        <v>342</v>
      </c>
      <c r="F53" s="530"/>
      <c r="G53" s="533" t="s">
        <v>307</v>
      </c>
      <c r="H53" s="1035"/>
      <c r="I53" s="1035"/>
      <c r="J53" s="534"/>
      <c r="K53" s="24"/>
      <c r="L53" s="24"/>
      <c r="M53" s="24"/>
    </row>
    <row r="54" spans="1:13" ht="30" customHeight="1">
      <c r="A54" s="24"/>
      <c r="B54" s="504">
        <v>477</v>
      </c>
      <c r="C54" s="1031"/>
      <c r="D54" s="1037"/>
      <c r="E54" s="496" t="s">
        <v>342</v>
      </c>
      <c r="F54" s="530"/>
      <c r="G54" s="533" t="s">
        <v>307</v>
      </c>
      <c r="H54" s="1035"/>
      <c r="I54" s="1035"/>
      <c r="J54" s="534"/>
      <c r="K54" s="24"/>
      <c r="L54" s="24"/>
      <c r="M54" s="24"/>
    </row>
    <row r="55" spans="1:13" ht="30" customHeight="1">
      <c r="A55" s="24"/>
      <c r="B55" s="503">
        <v>478</v>
      </c>
      <c r="C55" s="1031"/>
      <c r="D55" s="1037"/>
      <c r="E55" s="496" t="s">
        <v>342</v>
      </c>
      <c r="F55" s="530"/>
      <c r="G55" s="533" t="s">
        <v>307</v>
      </c>
      <c r="H55" s="1035"/>
      <c r="I55" s="1035"/>
      <c r="J55" s="534"/>
      <c r="K55" s="24"/>
      <c r="L55" s="24"/>
      <c r="M55" s="24"/>
    </row>
    <row r="56" spans="1:13" ht="30" customHeight="1" thickBot="1">
      <c r="A56" s="24"/>
      <c r="B56" s="504">
        <v>479</v>
      </c>
      <c r="C56" s="1031"/>
      <c r="D56" s="1038"/>
      <c r="E56" s="496" t="s">
        <v>342</v>
      </c>
      <c r="F56" s="530"/>
      <c r="G56" s="535" t="s">
        <v>307</v>
      </c>
      <c r="H56" s="1040"/>
      <c r="I56" s="1040"/>
      <c r="J56" s="536"/>
      <c r="K56" s="24"/>
      <c r="L56" s="24"/>
      <c r="M56" s="24"/>
    </row>
    <row r="57" spans="1:13" s="24" customFormat="1" ht="200.1" customHeight="1">
      <c r="B57" s="501"/>
    </row>
    <row r="58" spans="1:13" s="24" customFormat="1" ht="200.1" customHeight="1">
      <c r="B58" s="501"/>
    </row>
    <row r="59" spans="1:13" s="24" customFormat="1" ht="200.1" customHeight="1">
      <c r="B59" s="501"/>
    </row>
  </sheetData>
  <mergeCells count="19">
    <mergeCell ref="I34:I43"/>
    <mergeCell ref="C8:C10"/>
    <mergeCell ref="D8:D10"/>
    <mergeCell ref="C19:C33"/>
    <mergeCell ref="D19:D24"/>
    <mergeCell ref="D25:D33"/>
    <mergeCell ref="H25:H33"/>
    <mergeCell ref="I25:I33"/>
    <mergeCell ref="H34:H43"/>
    <mergeCell ref="D11:D18"/>
    <mergeCell ref="C11:C18"/>
    <mergeCell ref="D34:D43"/>
    <mergeCell ref="C44:C56"/>
    <mergeCell ref="D44:D46"/>
    <mergeCell ref="H44:H46"/>
    <mergeCell ref="I44:I46"/>
    <mergeCell ref="D47:D56"/>
    <mergeCell ref="H47:H56"/>
    <mergeCell ref="I47:I56"/>
  </mergeCells>
  <pageMargins left="0.39370078740157483" right="0.39370078740157483" top="0.39370078740157483" bottom="0.39370078740157483" header="0.39370078740157483" footer="0.39370078740157483"/>
  <pageSetup paperSize="8" scale="42" orientation="landscape" horizontalDpi="4294967292" verticalDpi="4294967292"/>
  <headerFooter>
    <oddFooter>&amp;C&amp;"Calibri,Normal"&amp;K000000LISTE DE RÉFÉRENCE ET LISTE ROUGE DES MOLLUSQUES EN RÉGION GRAND EST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pageSetUpPr fitToPage="1"/>
  </sheetPr>
  <dimension ref="A1:AD45"/>
  <sheetViews>
    <sheetView topLeftCell="K1" zoomScaleNormal="100" workbookViewId="0">
      <selection activeCell="L26" sqref="L26"/>
    </sheetView>
  </sheetViews>
  <sheetFormatPr baseColWidth="10" defaultColWidth="15.625" defaultRowHeight="57" customHeight="1" outlineLevelCol="1"/>
  <cols>
    <col min="1" max="1" width="2.875" style="225" customWidth="1"/>
    <col min="2" max="4" width="11.875" style="226" customWidth="1"/>
    <col min="5" max="5" width="47.875" style="226" customWidth="1"/>
    <col min="6" max="6" width="11.875" style="226" customWidth="1"/>
    <col min="7" max="7" width="60.875" style="227" customWidth="1"/>
    <col min="8" max="8" width="13" style="557" customWidth="1"/>
    <col min="9" max="9" width="10.875" style="557" customWidth="1"/>
    <col min="10" max="10" width="10.875" style="227" customWidth="1"/>
    <col min="11" max="11" width="11.875" style="226" customWidth="1"/>
    <col min="12" max="12" width="15.625" style="226"/>
    <col min="13" max="13" width="110" style="226" customWidth="1"/>
    <col min="14" max="14" width="11.875" style="226" customWidth="1"/>
    <col min="15" max="15" width="15.625" style="226"/>
    <col min="16" max="16" width="97.125" style="226" customWidth="1"/>
    <col min="17" max="17" width="15.625" style="226"/>
    <col min="18" max="20" width="100.875" style="226" customWidth="1"/>
    <col min="21" max="23" width="29.625" style="226" customWidth="1" outlineLevel="1"/>
    <col min="24" max="16384" width="15.625" style="226"/>
  </cols>
  <sheetData>
    <row r="1" spans="1:30" s="157" customFormat="1" ht="50.1" customHeight="1">
      <c r="A1" s="154"/>
      <c r="B1" s="154" t="s">
        <v>21</v>
      </c>
      <c r="C1" s="155"/>
      <c r="D1" s="156"/>
      <c r="E1" s="156"/>
      <c r="F1" s="156"/>
      <c r="G1" s="156"/>
      <c r="H1" s="551"/>
      <c r="I1" s="551"/>
      <c r="J1" s="156"/>
      <c r="K1" s="154"/>
      <c r="L1" s="154"/>
      <c r="M1" s="154"/>
      <c r="N1" s="154"/>
      <c r="O1" s="154"/>
      <c r="P1" s="154"/>
      <c r="Q1" s="154"/>
      <c r="R1" s="156"/>
      <c r="S1" s="156"/>
      <c r="T1" s="156"/>
    </row>
    <row r="2" spans="1:30" s="161" customFormat="1" ht="50.1" customHeight="1">
      <c r="A2" s="158"/>
      <c r="B2" s="159" t="s">
        <v>399</v>
      </c>
      <c r="C2" s="158"/>
      <c r="D2" s="158"/>
      <c r="E2" s="158"/>
      <c r="F2" s="158"/>
      <c r="G2" s="160"/>
      <c r="H2" s="552"/>
      <c r="I2" s="552"/>
      <c r="J2" s="160"/>
      <c r="K2" s="158"/>
      <c r="L2" s="159"/>
      <c r="M2" s="158"/>
      <c r="N2" s="158"/>
      <c r="O2" s="159"/>
      <c r="P2" s="158"/>
      <c r="Q2" s="158"/>
      <c r="R2" s="158"/>
      <c r="S2" s="158"/>
      <c r="T2" s="158"/>
    </row>
    <row r="3" spans="1:30" s="556" customFormat="1" ht="20.100000000000001" customHeight="1">
      <c r="A3" s="152"/>
      <c r="B3" s="52" t="s">
        <v>400</v>
      </c>
      <c r="C3" s="52"/>
      <c r="D3" s="52"/>
      <c r="E3" s="553"/>
      <c r="F3" s="553"/>
      <c r="G3" s="553"/>
      <c r="H3" s="554"/>
      <c r="I3" s="554"/>
      <c r="J3" s="553"/>
      <c r="K3" s="553"/>
      <c r="L3" s="553"/>
      <c r="M3" s="553"/>
      <c r="N3" s="553"/>
      <c r="O3" s="553"/>
      <c r="P3" s="553"/>
      <c r="Q3" s="553"/>
      <c r="R3" s="553"/>
      <c r="S3" s="553"/>
      <c r="T3" s="553"/>
      <c r="U3" s="555"/>
      <c r="V3" s="555"/>
      <c r="W3" s="555"/>
      <c r="X3" s="555"/>
      <c r="Y3" s="555"/>
      <c r="Z3" s="555"/>
      <c r="AA3" s="555"/>
      <c r="AB3" s="555"/>
      <c r="AC3" s="555"/>
      <c r="AD3" s="555"/>
    </row>
    <row r="4" spans="1:30" s="167" customFormat="1" ht="69.95" customHeight="1">
      <c r="A4" s="162"/>
      <c r="B4" s="163"/>
      <c r="C4" s="164" t="s">
        <v>82</v>
      </c>
      <c r="D4" s="165"/>
      <c r="E4" s="165"/>
      <c r="F4" s="165"/>
      <c r="G4" s="166"/>
      <c r="H4" s="557"/>
      <c r="I4" s="557"/>
      <c r="J4" s="166"/>
      <c r="K4" s="165"/>
      <c r="L4" s="164" t="s">
        <v>131</v>
      </c>
      <c r="M4" s="231"/>
      <c r="N4" s="165"/>
      <c r="O4" s="164" t="s">
        <v>174</v>
      </c>
      <c r="P4" s="231"/>
      <c r="Q4" s="162"/>
      <c r="R4" s="165"/>
      <c r="S4" s="165"/>
      <c r="T4" s="165"/>
      <c r="U4" s="274" t="s">
        <v>194</v>
      </c>
      <c r="V4" s="274" t="s">
        <v>195</v>
      </c>
      <c r="W4" s="274" t="s">
        <v>196</v>
      </c>
    </row>
    <row r="5" spans="1:30" s="172" customFormat="1" ht="69.95" customHeight="1" thickBot="1">
      <c r="A5" s="168"/>
      <c r="B5" s="169"/>
      <c r="C5" s="170" t="s">
        <v>83</v>
      </c>
      <c r="D5" s="169"/>
      <c r="E5" s="169"/>
      <c r="F5" s="169"/>
      <c r="G5" s="169"/>
      <c r="H5" s="557"/>
      <c r="I5" s="557"/>
      <c r="J5" s="169"/>
      <c r="K5" s="171"/>
      <c r="L5" s="1062" t="s">
        <v>401</v>
      </c>
      <c r="M5" s="1062"/>
      <c r="N5" s="171"/>
      <c r="O5" s="1063" t="s">
        <v>197</v>
      </c>
      <c r="P5" s="1063"/>
      <c r="Q5" s="1063"/>
      <c r="R5" s="165"/>
      <c r="S5" s="165"/>
      <c r="T5" s="165"/>
      <c r="U5" s="275" t="s">
        <v>198</v>
      </c>
      <c r="V5" s="275" t="s">
        <v>199</v>
      </c>
      <c r="W5" s="275" t="s">
        <v>200</v>
      </c>
    </row>
    <row r="6" spans="1:30" s="172" customFormat="1" ht="84.95" customHeight="1" thickTop="1" thickBot="1">
      <c r="A6" s="171"/>
      <c r="B6" s="173" t="s">
        <v>84</v>
      </c>
      <c r="C6" s="174" t="s">
        <v>132</v>
      </c>
      <c r="D6" s="175" t="s">
        <v>85</v>
      </c>
      <c r="E6" s="176" t="s">
        <v>86</v>
      </c>
      <c r="F6" s="175" t="s">
        <v>87</v>
      </c>
      <c r="G6" s="177" t="s">
        <v>22</v>
      </c>
      <c r="H6" s="175" t="s">
        <v>402</v>
      </c>
      <c r="I6" s="558" t="s">
        <v>403</v>
      </c>
      <c r="J6" s="558" t="s">
        <v>404</v>
      </c>
      <c r="K6" s="171"/>
      <c r="L6" s="1064" t="s">
        <v>133</v>
      </c>
      <c r="M6" s="1065"/>
      <c r="N6" s="171"/>
      <c r="O6" s="1063"/>
      <c r="P6" s="1063"/>
      <c r="Q6" s="1063"/>
      <c r="R6" s="165"/>
      <c r="S6" s="165"/>
      <c r="T6" s="165"/>
      <c r="U6" s="276" t="s">
        <v>2</v>
      </c>
      <c r="V6" s="277" t="s">
        <v>5</v>
      </c>
      <c r="W6" s="277" t="s">
        <v>5</v>
      </c>
    </row>
    <row r="7" spans="1:30" s="172" customFormat="1" ht="69.599999999999994" customHeight="1" thickBot="1">
      <c r="A7" s="171"/>
      <c r="B7" s="232" t="s">
        <v>88</v>
      </c>
      <c r="C7" s="233"/>
      <c r="D7" s="179" t="s">
        <v>89</v>
      </c>
      <c r="E7" s="180" t="s">
        <v>90</v>
      </c>
      <c r="F7" s="181" t="s">
        <v>89</v>
      </c>
      <c r="G7" s="1066" t="s">
        <v>91</v>
      </c>
      <c r="H7" s="559" t="s">
        <v>405</v>
      </c>
      <c r="I7" s="560" t="s">
        <v>406</v>
      </c>
      <c r="J7" s="561" t="s">
        <v>407</v>
      </c>
      <c r="K7" s="171"/>
      <c r="L7" s="1068" t="s">
        <v>134</v>
      </c>
      <c r="M7" s="1069"/>
      <c r="N7" s="171"/>
      <c r="O7" s="259" t="s">
        <v>201</v>
      </c>
      <c r="P7" s="171"/>
      <c r="Q7" s="260" t="s">
        <v>175</v>
      </c>
      <c r="R7" s="165"/>
      <c r="S7" s="165"/>
      <c r="T7" s="165"/>
      <c r="U7" s="278" t="s">
        <v>37</v>
      </c>
      <c r="V7" s="279" t="s">
        <v>168</v>
      </c>
      <c r="W7" s="279" t="s">
        <v>168</v>
      </c>
    </row>
    <row r="8" spans="1:30" s="172" customFormat="1" ht="69.599999999999994" customHeight="1" thickBot="1">
      <c r="A8" s="171"/>
      <c r="B8" s="234" t="s">
        <v>92</v>
      </c>
      <c r="C8" s="235"/>
      <c r="D8" s="184" t="s">
        <v>93</v>
      </c>
      <c r="E8" s="185" t="s">
        <v>94</v>
      </c>
      <c r="F8" s="186" t="s">
        <v>93</v>
      </c>
      <c r="G8" s="1067"/>
      <c r="H8" s="562" t="s">
        <v>405</v>
      </c>
      <c r="I8" s="563" t="s">
        <v>408</v>
      </c>
      <c r="J8" s="564" t="s">
        <v>409</v>
      </c>
      <c r="K8" s="171"/>
      <c r="L8" s="236" t="s">
        <v>2</v>
      </c>
      <c r="M8" s="237" t="s">
        <v>135</v>
      </c>
      <c r="N8" s="171"/>
      <c r="O8" s="261" t="s">
        <v>5</v>
      </c>
      <c r="P8" s="262" t="s">
        <v>176</v>
      </c>
      <c r="Q8" s="263" t="s">
        <v>5</v>
      </c>
      <c r="R8" s="165"/>
      <c r="S8" s="165"/>
      <c r="T8" s="165"/>
      <c r="U8" s="280" t="s">
        <v>36</v>
      </c>
      <c r="V8" s="279" t="s">
        <v>169</v>
      </c>
      <c r="W8" s="279" t="s">
        <v>169</v>
      </c>
    </row>
    <row r="9" spans="1:30" s="172" customFormat="1" ht="69.599999999999994" customHeight="1" thickBot="1">
      <c r="A9" s="171"/>
      <c r="B9" s="187" t="s">
        <v>95</v>
      </c>
      <c r="C9" s="188"/>
      <c r="D9" s="189" t="s">
        <v>11</v>
      </c>
      <c r="E9" s="565" t="s">
        <v>96</v>
      </c>
      <c r="F9" s="190" t="s">
        <v>11</v>
      </c>
      <c r="G9" s="191" t="s">
        <v>97</v>
      </c>
      <c r="H9" s="566" t="s">
        <v>410</v>
      </c>
      <c r="I9" s="567" t="s">
        <v>411</v>
      </c>
      <c r="J9" s="568" t="s">
        <v>412</v>
      </c>
      <c r="K9" s="171"/>
      <c r="L9" s="1070" t="s">
        <v>136</v>
      </c>
      <c r="M9" s="1071"/>
      <c r="N9" s="171"/>
      <c r="O9" s="1072" t="s">
        <v>177</v>
      </c>
      <c r="P9" s="1061"/>
      <c r="Q9" s="171"/>
      <c r="R9" s="165"/>
      <c r="S9" s="165"/>
      <c r="T9" s="165"/>
      <c r="U9" s="281" t="s">
        <v>79</v>
      </c>
      <c r="V9" s="279" t="s">
        <v>172</v>
      </c>
      <c r="W9" s="279" t="s">
        <v>169</v>
      </c>
    </row>
    <row r="10" spans="1:30" s="172" customFormat="1" ht="69.599999999999994" customHeight="1">
      <c r="A10" s="171"/>
      <c r="B10" s="178" t="s">
        <v>98</v>
      </c>
      <c r="C10" s="1073"/>
      <c r="D10" s="192" t="s">
        <v>13</v>
      </c>
      <c r="E10" s="569" t="s">
        <v>99</v>
      </c>
      <c r="F10" s="181" t="s">
        <v>13</v>
      </c>
      <c r="G10" s="193" t="s">
        <v>100</v>
      </c>
      <c r="H10" s="559" t="s">
        <v>413</v>
      </c>
      <c r="I10" s="1075" t="s">
        <v>414</v>
      </c>
      <c r="J10" s="1077" t="s">
        <v>415</v>
      </c>
      <c r="K10" s="171"/>
      <c r="L10" s="238" t="s">
        <v>37</v>
      </c>
      <c r="M10" s="549" t="s">
        <v>137</v>
      </c>
      <c r="N10" s="171"/>
      <c r="O10" s="264" t="s">
        <v>168</v>
      </c>
      <c r="P10" s="265" t="s">
        <v>178</v>
      </c>
      <c r="Q10" s="266" t="s">
        <v>168</v>
      </c>
      <c r="R10" s="165"/>
      <c r="S10" s="165"/>
      <c r="T10" s="165"/>
      <c r="U10" s="281" t="s">
        <v>105</v>
      </c>
      <c r="V10" s="279" t="s">
        <v>181</v>
      </c>
      <c r="W10" s="279" t="s">
        <v>181</v>
      </c>
    </row>
    <row r="11" spans="1:30" s="172" customFormat="1" ht="69.599999999999994" customHeight="1" thickBot="1">
      <c r="A11" s="171"/>
      <c r="B11" s="194" t="s">
        <v>101</v>
      </c>
      <c r="C11" s="1074"/>
      <c r="D11" s="195" t="s">
        <v>12</v>
      </c>
      <c r="E11" s="570" t="s">
        <v>23</v>
      </c>
      <c r="F11" s="197" t="s">
        <v>12</v>
      </c>
      <c r="G11" s="1079" t="s">
        <v>102</v>
      </c>
      <c r="H11" s="571" t="s">
        <v>413</v>
      </c>
      <c r="I11" s="1076"/>
      <c r="J11" s="1078"/>
      <c r="K11" s="171"/>
      <c r="L11" s="239" t="s">
        <v>36</v>
      </c>
      <c r="M11" s="240" t="s">
        <v>138</v>
      </c>
      <c r="N11" s="171"/>
      <c r="O11" s="264" t="s">
        <v>169</v>
      </c>
      <c r="P11" s="265" t="s">
        <v>179</v>
      </c>
      <c r="Q11" s="267" t="s">
        <v>169</v>
      </c>
      <c r="R11" s="165"/>
      <c r="S11" s="165"/>
      <c r="T11" s="165"/>
      <c r="U11" s="280" t="s">
        <v>109</v>
      </c>
      <c r="V11" s="279" t="s">
        <v>173</v>
      </c>
      <c r="W11" s="279" t="s">
        <v>181</v>
      </c>
    </row>
    <row r="12" spans="1:30" s="172" customFormat="1" ht="69.599999999999994" customHeight="1" thickBot="1">
      <c r="A12" s="171"/>
      <c r="B12" s="194" t="s">
        <v>103</v>
      </c>
      <c r="C12" s="198"/>
      <c r="D12" s="199" t="s">
        <v>9</v>
      </c>
      <c r="E12" s="570" t="s">
        <v>24</v>
      </c>
      <c r="F12" s="197" t="s">
        <v>9</v>
      </c>
      <c r="G12" s="1080"/>
      <c r="H12" s="571" t="s">
        <v>413</v>
      </c>
      <c r="I12" s="572" t="s">
        <v>416</v>
      </c>
      <c r="J12" s="573" t="s">
        <v>417</v>
      </c>
      <c r="K12" s="171"/>
      <c r="L12" s="241" t="s">
        <v>79</v>
      </c>
      <c r="M12" s="242" t="s">
        <v>139</v>
      </c>
      <c r="N12" s="171"/>
      <c r="O12" s="264" t="s">
        <v>172</v>
      </c>
      <c r="P12" s="265" t="s">
        <v>180</v>
      </c>
      <c r="Q12" s="267" t="s">
        <v>169</v>
      </c>
      <c r="R12" s="165"/>
      <c r="S12" s="165"/>
      <c r="T12" s="165"/>
      <c r="U12" s="281" t="s">
        <v>78</v>
      </c>
      <c r="V12" s="282" t="s">
        <v>184</v>
      </c>
      <c r="W12" s="282" t="s">
        <v>181</v>
      </c>
    </row>
    <row r="13" spans="1:30" s="172" customFormat="1" ht="69.599999999999994" customHeight="1" thickBot="1">
      <c r="A13" s="171"/>
      <c r="B13" s="182" t="s">
        <v>104</v>
      </c>
      <c r="C13" s="183"/>
      <c r="D13" s="200" t="s">
        <v>8</v>
      </c>
      <c r="E13" s="574" t="s">
        <v>25</v>
      </c>
      <c r="F13" s="186" t="s">
        <v>8</v>
      </c>
      <c r="G13" s="1081"/>
      <c r="H13" s="562" t="s">
        <v>413</v>
      </c>
      <c r="I13" s="563" t="s">
        <v>418</v>
      </c>
      <c r="J13" s="564" t="s">
        <v>419</v>
      </c>
      <c r="K13" s="171"/>
      <c r="L13" s="1082" t="s">
        <v>140</v>
      </c>
      <c r="M13" s="1083"/>
      <c r="N13" s="171"/>
      <c r="O13" s="264" t="s">
        <v>181</v>
      </c>
      <c r="P13" s="265" t="s">
        <v>182</v>
      </c>
      <c r="Q13" s="267" t="s">
        <v>181</v>
      </c>
      <c r="R13" s="165"/>
      <c r="S13" s="165"/>
      <c r="T13" s="165"/>
      <c r="U13" s="283" t="s">
        <v>5</v>
      </c>
      <c r="V13" s="279" t="s">
        <v>167</v>
      </c>
      <c r="W13" s="279" t="s">
        <v>168</v>
      </c>
    </row>
    <row r="14" spans="1:30" s="172" customFormat="1" ht="69.599999999999994" customHeight="1" thickBot="1">
      <c r="A14" s="171"/>
      <c r="B14" s="201" t="s">
        <v>106</v>
      </c>
      <c r="C14" s="202"/>
      <c r="D14" s="203" t="s">
        <v>1</v>
      </c>
      <c r="E14" s="575" t="s">
        <v>107</v>
      </c>
      <c r="F14" s="204" t="s">
        <v>1</v>
      </c>
      <c r="G14" s="205" t="s">
        <v>108</v>
      </c>
      <c r="H14" s="576" t="s">
        <v>413</v>
      </c>
      <c r="I14" s="577" t="s">
        <v>420</v>
      </c>
      <c r="J14" s="578" t="s">
        <v>421</v>
      </c>
      <c r="K14" s="171"/>
      <c r="L14" s="243" t="s">
        <v>105</v>
      </c>
      <c r="M14" s="549" t="s">
        <v>112</v>
      </c>
      <c r="N14" s="171"/>
      <c r="O14" s="264" t="s">
        <v>173</v>
      </c>
      <c r="P14" s="265" t="s">
        <v>183</v>
      </c>
      <c r="Q14" s="267" t="s">
        <v>181</v>
      </c>
      <c r="R14" s="165"/>
      <c r="S14" s="165"/>
      <c r="T14" s="165"/>
      <c r="U14" s="284" t="s">
        <v>4</v>
      </c>
      <c r="V14" s="279" t="s">
        <v>170</v>
      </c>
      <c r="W14" s="279" t="s">
        <v>169</v>
      </c>
    </row>
    <row r="15" spans="1:30" s="172" customFormat="1" ht="69.599999999999994" customHeight="1" thickBot="1">
      <c r="A15" s="168"/>
      <c r="B15" s="194" t="s">
        <v>110</v>
      </c>
      <c r="C15" s="198"/>
      <c r="D15" s="206" t="s">
        <v>0</v>
      </c>
      <c r="E15" s="570" t="s">
        <v>26</v>
      </c>
      <c r="F15" s="197" t="s">
        <v>0</v>
      </c>
      <c r="G15" s="207" t="s">
        <v>111</v>
      </c>
      <c r="H15" s="571" t="s">
        <v>413</v>
      </c>
      <c r="I15" s="572" t="s">
        <v>422</v>
      </c>
      <c r="J15" s="573" t="s">
        <v>423</v>
      </c>
      <c r="K15" s="171"/>
      <c r="L15" s="244" t="s">
        <v>109</v>
      </c>
      <c r="M15" s="245" t="s">
        <v>115</v>
      </c>
      <c r="N15" s="171"/>
      <c r="O15" s="268" t="s">
        <v>184</v>
      </c>
      <c r="P15" s="269" t="s">
        <v>185</v>
      </c>
      <c r="Q15" s="270" t="s">
        <v>181</v>
      </c>
      <c r="R15" s="165"/>
      <c r="S15" s="165"/>
      <c r="T15" s="165"/>
      <c r="U15" s="285" t="s">
        <v>146</v>
      </c>
      <c r="V15" s="279" t="s">
        <v>171</v>
      </c>
      <c r="W15" s="279" t="s">
        <v>181</v>
      </c>
    </row>
    <row r="16" spans="1:30" s="172" customFormat="1" ht="69.599999999999994" customHeight="1" thickTop="1" thickBot="1">
      <c r="A16" s="168"/>
      <c r="B16" s="208" t="s">
        <v>113</v>
      </c>
      <c r="C16" s="209"/>
      <c r="D16" s="210" t="s">
        <v>27</v>
      </c>
      <c r="E16" s="579" t="s">
        <v>28</v>
      </c>
      <c r="F16" s="212" t="s">
        <v>27</v>
      </c>
      <c r="G16" s="548" t="s">
        <v>114</v>
      </c>
      <c r="H16" s="580" t="s">
        <v>413</v>
      </c>
      <c r="I16" s="581" t="s">
        <v>424</v>
      </c>
      <c r="J16" s="582" t="s">
        <v>425</v>
      </c>
      <c r="K16" s="171"/>
      <c r="L16" s="246"/>
      <c r="M16" s="230"/>
      <c r="N16" s="171"/>
      <c r="O16" s="1060" t="s">
        <v>186</v>
      </c>
      <c r="P16" s="1061"/>
      <c r="Q16" s="171"/>
      <c r="R16" s="165"/>
      <c r="S16" s="165"/>
      <c r="T16" s="165"/>
      <c r="U16" s="286" t="s">
        <v>148</v>
      </c>
      <c r="V16" s="279" t="s">
        <v>190</v>
      </c>
      <c r="W16" s="279" t="s">
        <v>181</v>
      </c>
    </row>
    <row r="17" spans="1:23" s="172" customFormat="1" ht="69.599999999999994" customHeight="1" thickTop="1" thickBot="1">
      <c r="A17" s="168"/>
      <c r="B17" s="178" t="s">
        <v>116</v>
      </c>
      <c r="C17" s="1073"/>
      <c r="D17" s="213" t="s">
        <v>6</v>
      </c>
      <c r="E17" s="569" t="s">
        <v>117</v>
      </c>
      <c r="F17" s="181" t="s">
        <v>6</v>
      </c>
      <c r="G17" s="193" t="s">
        <v>118</v>
      </c>
      <c r="H17" s="559" t="s">
        <v>413</v>
      </c>
      <c r="I17" s="1075" t="s">
        <v>426</v>
      </c>
      <c r="J17" s="1077" t="s">
        <v>427</v>
      </c>
      <c r="K17" s="171"/>
      <c r="L17" s="1064" t="s">
        <v>141</v>
      </c>
      <c r="M17" s="1065"/>
      <c r="N17" s="171"/>
      <c r="O17" s="264" t="s">
        <v>167</v>
      </c>
      <c r="P17" s="265" t="s">
        <v>187</v>
      </c>
      <c r="Q17" s="266" t="s">
        <v>168</v>
      </c>
      <c r="R17" s="165"/>
      <c r="S17" s="165"/>
      <c r="T17" s="165"/>
      <c r="U17" s="286" t="s">
        <v>150</v>
      </c>
      <c r="V17" s="279" t="s">
        <v>191</v>
      </c>
      <c r="W17" s="279" t="s">
        <v>181</v>
      </c>
    </row>
    <row r="18" spans="1:23" s="172" customFormat="1" ht="69.599999999999994" customHeight="1" thickBot="1">
      <c r="A18" s="168"/>
      <c r="B18" s="194" t="s">
        <v>119</v>
      </c>
      <c r="C18" s="1087"/>
      <c r="D18" s="214" t="s">
        <v>29</v>
      </c>
      <c r="E18" s="196" t="s">
        <v>202</v>
      </c>
      <c r="F18" s="197" t="s">
        <v>29</v>
      </c>
      <c r="G18" s="207" t="s">
        <v>120</v>
      </c>
      <c r="H18" s="571" t="s">
        <v>413</v>
      </c>
      <c r="I18" s="1089"/>
      <c r="J18" s="1091"/>
      <c r="K18" s="171"/>
      <c r="L18" s="1068" t="s">
        <v>142</v>
      </c>
      <c r="M18" s="1069"/>
      <c r="N18" s="171"/>
      <c r="O18" s="264" t="s">
        <v>170</v>
      </c>
      <c r="P18" s="265" t="s">
        <v>188</v>
      </c>
      <c r="Q18" s="267" t="s">
        <v>169</v>
      </c>
      <c r="R18" s="165"/>
      <c r="S18" s="165"/>
      <c r="T18" s="165"/>
      <c r="U18" s="287" t="s">
        <v>203</v>
      </c>
      <c r="V18" s="288" t="s">
        <v>33</v>
      </c>
      <c r="W18" s="288" t="s">
        <v>33</v>
      </c>
    </row>
    <row r="19" spans="1:23" s="172" customFormat="1" ht="69.599999999999994" customHeight="1" thickBot="1">
      <c r="A19" s="168"/>
      <c r="B19" s="194" t="s">
        <v>121</v>
      </c>
      <c r="C19" s="1087"/>
      <c r="D19" s="214" t="s">
        <v>30</v>
      </c>
      <c r="E19" s="196" t="s">
        <v>204</v>
      </c>
      <c r="F19" s="197" t="s">
        <v>30</v>
      </c>
      <c r="G19" s="207" t="s">
        <v>122</v>
      </c>
      <c r="H19" s="571" t="s">
        <v>413</v>
      </c>
      <c r="I19" s="1089"/>
      <c r="J19" s="1091"/>
      <c r="K19" s="171"/>
      <c r="L19" s="247" t="s">
        <v>78</v>
      </c>
      <c r="M19" s="248" t="s">
        <v>143</v>
      </c>
      <c r="N19" s="171"/>
      <c r="O19" s="264" t="s">
        <v>171</v>
      </c>
      <c r="P19" s="265" t="s">
        <v>189</v>
      </c>
      <c r="Q19" s="267" t="s">
        <v>181</v>
      </c>
      <c r="R19" s="165"/>
      <c r="S19" s="165"/>
      <c r="T19" s="165"/>
      <c r="U19" s="289" t="s">
        <v>152</v>
      </c>
    </row>
    <row r="20" spans="1:23" s="172" customFormat="1" ht="69.599999999999994" customHeight="1">
      <c r="A20" s="168"/>
      <c r="B20" s="208" t="s">
        <v>123</v>
      </c>
      <c r="C20" s="1087"/>
      <c r="D20" s="215" t="s">
        <v>7</v>
      </c>
      <c r="E20" s="211" t="s">
        <v>205</v>
      </c>
      <c r="F20" s="212" t="s">
        <v>7</v>
      </c>
      <c r="G20" s="548" t="s">
        <v>124</v>
      </c>
      <c r="H20" s="580" t="s">
        <v>413</v>
      </c>
      <c r="I20" s="1089"/>
      <c r="J20" s="1091"/>
      <c r="K20" s="171"/>
      <c r="L20" s="249" t="s">
        <v>5</v>
      </c>
      <c r="M20" s="248" t="s">
        <v>144</v>
      </c>
      <c r="N20" s="171"/>
      <c r="O20" s="264" t="s">
        <v>190</v>
      </c>
      <c r="P20" s="265" t="s">
        <v>192</v>
      </c>
      <c r="Q20" s="267" t="s">
        <v>181</v>
      </c>
      <c r="R20" s="165"/>
      <c r="S20" s="165"/>
      <c r="T20" s="165"/>
      <c r="U20" s="283" t="s">
        <v>206</v>
      </c>
    </row>
    <row r="21" spans="1:23" s="172" customFormat="1" ht="69.599999999999994" customHeight="1" thickBot="1">
      <c r="A21" s="168"/>
      <c r="B21" s="182" t="s">
        <v>125</v>
      </c>
      <c r="C21" s="1088"/>
      <c r="D21" s="216" t="s">
        <v>32</v>
      </c>
      <c r="E21" s="185" t="s">
        <v>207</v>
      </c>
      <c r="F21" s="186" t="s">
        <v>32</v>
      </c>
      <c r="G21" s="217" t="s">
        <v>126</v>
      </c>
      <c r="H21" s="562" t="s">
        <v>413</v>
      </c>
      <c r="I21" s="1090"/>
      <c r="J21" s="1092"/>
      <c r="K21" s="171"/>
      <c r="L21" s="250" t="s">
        <v>4</v>
      </c>
      <c r="M21" s="251" t="s">
        <v>145</v>
      </c>
      <c r="N21" s="171"/>
      <c r="O21" s="268" t="s">
        <v>191</v>
      </c>
      <c r="P21" s="269" t="s">
        <v>193</v>
      </c>
      <c r="Q21" s="270" t="s">
        <v>181</v>
      </c>
      <c r="R21" s="165"/>
      <c r="S21" s="165"/>
      <c r="T21" s="165"/>
      <c r="U21" s="290" t="s">
        <v>208</v>
      </c>
    </row>
    <row r="22" spans="1:23" s="172" customFormat="1" ht="69.599999999999994" customHeight="1" thickBot="1">
      <c r="A22" s="168"/>
      <c r="B22" s="218" t="s">
        <v>127</v>
      </c>
      <c r="C22" s="219"/>
      <c r="D22" s="220" t="s">
        <v>33</v>
      </c>
      <c r="E22" s="221" t="s">
        <v>34</v>
      </c>
      <c r="F22" s="222" t="s">
        <v>33</v>
      </c>
      <c r="G22" s="223" t="s">
        <v>128</v>
      </c>
      <c r="H22" s="583" t="s">
        <v>413</v>
      </c>
      <c r="I22" s="584"/>
      <c r="J22" s="230"/>
      <c r="K22" s="171"/>
      <c r="L22" s="291"/>
      <c r="M22" s="292"/>
      <c r="N22" s="171"/>
      <c r="O22" s="171"/>
      <c r="P22" s="171"/>
      <c r="Q22" s="171"/>
      <c r="R22" s="165"/>
      <c r="S22" s="165"/>
      <c r="T22" s="165"/>
      <c r="U22" s="293" t="s">
        <v>209</v>
      </c>
    </row>
    <row r="23" spans="1:23" s="172" customFormat="1" ht="69.599999999999994" customHeight="1" thickBot="1">
      <c r="A23" s="168"/>
      <c r="B23" s="224"/>
      <c r="C23" s="224"/>
      <c r="D23" s="224"/>
      <c r="E23" s="224"/>
      <c r="F23" s="224"/>
      <c r="G23" s="253"/>
      <c r="H23" s="585"/>
      <c r="I23" s="557"/>
      <c r="J23" s="253"/>
      <c r="K23" s="171"/>
      <c r="L23" s="1093" t="s">
        <v>210</v>
      </c>
      <c r="M23" s="1094"/>
      <c r="N23" s="171"/>
      <c r="O23" s="271" t="s">
        <v>33</v>
      </c>
      <c r="P23" s="272" t="s">
        <v>211</v>
      </c>
      <c r="Q23" s="271" t="s">
        <v>33</v>
      </c>
      <c r="R23" s="165"/>
      <c r="S23" s="165"/>
      <c r="T23" s="165"/>
      <c r="U23" s="226"/>
    </row>
    <row r="24" spans="1:23" s="172" customFormat="1" ht="69.599999999999994" customHeight="1" thickBot="1">
      <c r="A24" s="168"/>
      <c r="B24" s="224"/>
      <c r="C24" s="1084" t="s">
        <v>212</v>
      </c>
      <c r="D24" s="1084"/>
      <c r="E24" s="1084"/>
      <c r="F24" s="1084"/>
      <c r="G24" s="1084"/>
      <c r="H24" s="585"/>
      <c r="I24" s="557"/>
      <c r="J24" s="550"/>
      <c r="K24" s="171"/>
      <c r="L24" s="294" t="s">
        <v>146</v>
      </c>
      <c r="M24" s="295" t="s">
        <v>147</v>
      </c>
      <c r="N24" s="171"/>
      <c r="O24" s="224"/>
      <c r="P24" s="224"/>
      <c r="Q24" s="224"/>
      <c r="R24" s="165"/>
      <c r="S24" s="165"/>
      <c r="T24" s="165"/>
      <c r="U24" s="226"/>
    </row>
    <row r="25" spans="1:23" s="172" customFormat="1" ht="69.599999999999994" customHeight="1">
      <c r="A25" s="168"/>
      <c r="B25" s="296" t="s">
        <v>213</v>
      </c>
      <c r="C25" s="297"/>
      <c r="D25" s="213" t="s">
        <v>214</v>
      </c>
      <c r="E25" s="180" t="s">
        <v>215</v>
      </c>
      <c r="F25" s="181" t="s">
        <v>6</v>
      </c>
      <c r="G25" s="298" t="s">
        <v>216</v>
      </c>
      <c r="H25" s="559" t="s">
        <v>413</v>
      </c>
      <c r="I25" s="584"/>
      <c r="J25" s="230"/>
      <c r="K25" s="171"/>
      <c r="L25" s="299" t="s">
        <v>148</v>
      </c>
      <c r="M25" s="300" t="s">
        <v>149</v>
      </c>
      <c r="N25" s="171"/>
      <c r="O25" s="224"/>
      <c r="P25" s="224"/>
      <c r="Q25" s="224"/>
      <c r="R25" s="165"/>
      <c r="S25" s="165"/>
      <c r="T25" s="165"/>
      <c r="U25" s="226"/>
      <c r="V25" s="226"/>
      <c r="W25" s="226"/>
    </row>
    <row r="26" spans="1:23" ht="69.599999999999994" customHeight="1">
      <c r="A26" s="252"/>
      <c r="B26" s="301" t="s">
        <v>217</v>
      </c>
      <c r="C26" s="302"/>
      <c r="D26" s="215" t="s">
        <v>218</v>
      </c>
      <c r="E26" s="211" t="s">
        <v>219</v>
      </c>
      <c r="F26" s="212" t="s">
        <v>7</v>
      </c>
      <c r="G26" s="303" t="s">
        <v>220</v>
      </c>
      <c r="H26" s="580" t="s">
        <v>413</v>
      </c>
      <c r="I26" s="584"/>
      <c r="J26" s="230"/>
      <c r="K26" s="224"/>
      <c r="L26" s="299" t="s">
        <v>150</v>
      </c>
      <c r="M26" s="300" t="s">
        <v>151</v>
      </c>
      <c r="N26" s="224"/>
      <c r="O26" s="224"/>
      <c r="P26" s="224"/>
      <c r="Q26" s="224"/>
      <c r="R26" s="165"/>
      <c r="S26" s="165"/>
      <c r="T26" s="165"/>
    </row>
    <row r="27" spans="1:23" ht="69.599999999999994" customHeight="1" thickBot="1">
      <c r="A27" s="252"/>
      <c r="B27" s="304" t="s">
        <v>221</v>
      </c>
      <c r="C27" s="305"/>
      <c r="D27" s="216" t="s">
        <v>222</v>
      </c>
      <c r="E27" s="185" t="s">
        <v>223</v>
      </c>
      <c r="F27" s="186" t="s">
        <v>32</v>
      </c>
      <c r="G27" s="306" t="s">
        <v>224</v>
      </c>
      <c r="H27" s="562" t="s">
        <v>413</v>
      </c>
      <c r="I27" s="584"/>
      <c r="J27" s="230"/>
      <c r="K27" s="224"/>
      <c r="L27" s="307" t="s">
        <v>203</v>
      </c>
      <c r="M27" s="300" t="s">
        <v>225</v>
      </c>
      <c r="N27" s="224"/>
      <c r="O27" s="224"/>
      <c r="P27" s="224"/>
      <c r="Q27" s="224"/>
      <c r="R27" s="165"/>
      <c r="S27" s="165"/>
      <c r="T27" s="165"/>
    </row>
    <row r="28" spans="1:23" ht="69.599999999999994" customHeight="1" thickBot="1">
      <c r="A28" s="252"/>
      <c r="B28" s="224"/>
      <c r="C28" s="224"/>
      <c r="D28" s="224"/>
      <c r="E28" s="224"/>
      <c r="F28" s="224"/>
      <c r="G28" s="253"/>
      <c r="J28" s="253"/>
      <c r="K28" s="224"/>
      <c r="L28" s="308" t="s">
        <v>152</v>
      </c>
      <c r="M28" s="309" t="s">
        <v>153</v>
      </c>
      <c r="N28" s="224"/>
      <c r="O28" s="224"/>
      <c r="P28" s="224"/>
      <c r="Q28" s="224"/>
      <c r="R28" s="165"/>
      <c r="S28" s="165"/>
      <c r="T28" s="165"/>
    </row>
    <row r="29" spans="1:23" ht="69.599999999999994" customHeight="1" thickBot="1">
      <c r="A29" s="252"/>
      <c r="B29" s="224"/>
      <c r="C29" s="224"/>
      <c r="D29" s="224"/>
      <c r="E29" s="224"/>
      <c r="F29" s="224"/>
      <c r="G29" s="253"/>
      <c r="J29" s="253"/>
      <c r="K29" s="224"/>
      <c r="L29" s="310"/>
      <c r="M29" s="292"/>
      <c r="N29" s="224"/>
      <c r="O29" s="224"/>
      <c r="P29" s="224"/>
      <c r="Q29" s="224"/>
      <c r="R29" s="165"/>
      <c r="S29" s="165"/>
      <c r="T29" s="165"/>
    </row>
    <row r="30" spans="1:23" ht="69" customHeight="1" thickTop="1">
      <c r="A30" s="252"/>
      <c r="B30" s="224"/>
      <c r="C30" s="224"/>
      <c r="D30" s="224"/>
      <c r="E30" s="224"/>
      <c r="F30" s="224"/>
      <c r="G30" s="253"/>
      <c r="J30" s="253"/>
      <c r="K30" s="224"/>
      <c r="L30" s="1064" t="s">
        <v>226</v>
      </c>
      <c r="M30" s="1065"/>
      <c r="N30" s="224"/>
      <c r="O30" s="224"/>
      <c r="P30" s="224"/>
      <c r="Q30" s="224"/>
      <c r="R30" s="165"/>
      <c r="S30" s="165"/>
      <c r="T30" s="165"/>
    </row>
    <row r="31" spans="1:23" ht="69" customHeight="1" thickBot="1">
      <c r="A31" s="252"/>
      <c r="B31" s="224"/>
      <c r="C31" s="224"/>
      <c r="D31" s="224"/>
      <c r="E31" s="224"/>
      <c r="F31" s="224"/>
      <c r="G31" s="253"/>
      <c r="J31" s="253"/>
      <c r="K31" s="224"/>
      <c r="L31" s="1068" t="s">
        <v>227</v>
      </c>
      <c r="M31" s="1069"/>
      <c r="N31" s="224"/>
      <c r="O31" s="224"/>
      <c r="P31" s="224"/>
      <c r="Q31" s="224"/>
      <c r="R31" s="165"/>
      <c r="S31" s="165"/>
      <c r="T31" s="165"/>
    </row>
    <row r="32" spans="1:23" ht="69" customHeight="1">
      <c r="A32" s="252"/>
      <c r="B32" s="224"/>
      <c r="C32" s="224"/>
      <c r="D32" s="224"/>
      <c r="E32" s="224"/>
      <c r="F32" s="224"/>
      <c r="G32" s="253"/>
      <c r="J32" s="253"/>
      <c r="K32" s="224"/>
      <c r="L32" s="249" t="s">
        <v>206</v>
      </c>
      <c r="M32" s="248" t="s">
        <v>228</v>
      </c>
      <c r="N32" s="224"/>
      <c r="O32" s="224"/>
      <c r="P32" s="224"/>
      <c r="Q32" s="224"/>
      <c r="R32" s="165"/>
      <c r="S32" s="165"/>
      <c r="T32" s="165"/>
    </row>
    <row r="33" spans="1:20" ht="69" customHeight="1">
      <c r="A33" s="252"/>
      <c r="B33" s="224"/>
      <c r="C33" s="224"/>
      <c r="D33" s="224"/>
      <c r="E33" s="224"/>
      <c r="F33" s="224"/>
      <c r="G33" s="253"/>
      <c r="J33" s="253"/>
      <c r="K33" s="224"/>
      <c r="L33" s="311" t="s">
        <v>208</v>
      </c>
      <c r="M33" s="312" t="s">
        <v>229</v>
      </c>
      <c r="N33" s="224"/>
      <c r="O33" s="224"/>
      <c r="P33" s="224"/>
      <c r="Q33" s="224"/>
      <c r="R33" s="165"/>
      <c r="S33" s="165"/>
      <c r="T33" s="165"/>
    </row>
    <row r="34" spans="1:20" ht="69" customHeight="1" thickBot="1">
      <c r="A34" s="252"/>
      <c r="B34" s="224"/>
      <c r="C34" s="224"/>
      <c r="D34" s="224"/>
      <c r="E34" s="224"/>
      <c r="F34" s="224"/>
      <c r="G34" s="253"/>
      <c r="J34" s="253"/>
      <c r="K34" s="224"/>
      <c r="L34" s="250" t="s">
        <v>209</v>
      </c>
      <c r="M34" s="251" t="s">
        <v>230</v>
      </c>
      <c r="N34" s="224"/>
      <c r="O34" s="224"/>
      <c r="P34" s="224"/>
      <c r="Q34" s="224"/>
      <c r="R34" s="165"/>
      <c r="S34" s="165"/>
      <c r="T34" s="165"/>
    </row>
    <row r="35" spans="1:20" ht="69" customHeight="1" thickTop="1" thickBot="1">
      <c r="A35" s="252"/>
      <c r="B35" s="224"/>
      <c r="C35" s="224"/>
      <c r="D35" s="224"/>
      <c r="E35" s="224"/>
      <c r="F35" s="224"/>
      <c r="G35" s="253"/>
      <c r="J35" s="253"/>
      <c r="K35" s="224"/>
      <c r="L35" s="224"/>
      <c r="M35" s="224"/>
      <c r="N35" s="224"/>
      <c r="O35" s="224"/>
      <c r="P35" s="224"/>
      <c r="Q35" s="224"/>
      <c r="R35" s="165"/>
      <c r="S35" s="165"/>
      <c r="T35" s="165"/>
    </row>
    <row r="36" spans="1:20" ht="50.1" customHeight="1" thickBot="1">
      <c r="A36" s="252"/>
      <c r="B36" s="224"/>
      <c r="C36" s="224"/>
      <c r="D36" s="224"/>
      <c r="E36" s="224"/>
      <c r="F36" s="224"/>
      <c r="G36" s="253"/>
      <c r="J36" s="253"/>
      <c r="K36" s="224"/>
      <c r="L36" s="1085" t="s">
        <v>154</v>
      </c>
      <c r="M36" s="1086"/>
      <c r="N36" s="224"/>
      <c r="O36" s="224"/>
      <c r="P36" s="224"/>
      <c r="Q36" s="224"/>
      <c r="R36" s="165"/>
      <c r="S36" s="165"/>
      <c r="T36" s="165"/>
    </row>
    <row r="37" spans="1:20" ht="50.1" customHeight="1">
      <c r="A37" s="252"/>
      <c r="B37" s="224"/>
      <c r="C37" s="224"/>
      <c r="D37" s="224"/>
      <c r="E37" s="224"/>
      <c r="F37" s="224"/>
      <c r="G37" s="253"/>
      <c r="J37" s="253"/>
      <c r="K37" s="224"/>
      <c r="L37" s="313" t="s">
        <v>155</v>
      </c>
      <c r="M37" s="314" t="s">
        <v>156</v>
      </c>
      <c r="N37" s="224"/>
      <c r="O37" s="224"/>
      <c r="P37" s="224"/>
      <c r="Q37" s="224"/>
      <c r="R37" s="165"/>
      <c r="S37" s="165"/>
      <c r="T37" s="165"/>
    </row>
    <row r="38" spans="1:20" ht="50.1" customHeight="1" thickBot="1">
      <c r="A38" s="252"/>
      <c r="B38" s="224"/>
      <c r="C38" s="224"/>
      <c r="D38" s="224"/>
      <c r="E38" s="224"/>
      <c r="F38" s="224"/>
      <c r="G38" s="253"/>
      <c r="J38" s="253"/>
      <c r="K38" s="224"/>
      <c r="L38" s="315" t="s">
        <v>157</v>
      </c>
      <c r="M38" s="316" t="s">
        <v>158</v>
      </c>
      <c r="N38" s="224"/>
      <c r="O38" s="224"/>
      <c r="P38" s="224"/>
      <c r="Q38" s="224"/>
      <c r="R38" s="165"/>
      <c r="S38" s="165"/>
      <c r="T38" s="165"/>
    </row>
    <row r="39" spans="1:20" ht="50.1" customHeight="1" thickBot="1">
      <c r="A39" s="252"/>
      <c r="B39" s="224"/>
      <c r="C39" s="224"/>
      <c r="D39" s="224"/>
      <c r="E39" s="224"/>
      <c r="F39" s="224"/>
      <c r="G39" s="253"/>
      <c r="J39" s="253"/>
      <c r="K39" s="224"/>
      <c r="L39" s="317" t="s">
        <v>159</v>
      </c>
      <c r="M39" s="318" t="s">
        <v>160</v>
      </c>
      <c r="N39" s="224"/>
      <c r="O39" s="224"/>
      <c r="P39" s="224"/>
      <c r="Q39" s="224"/>
      <c r="R39" s="165"/>
      <c r="S39" s="165"/>
      <c r="T39" s="165"/>
    </row>
    <row r="40" spans="1:20" ht="200.1" customHeight="1">
      <c r="A40" s="252"/>
      <c r="B40" s="224"/>
      <c r="C40" s="224"/>
      <c r="D40" s="224"/>
      <c r="E40" s="224"/>
      <c r="F40" s="224"/>
      <c r="G40" s="253"/>
      <c r="J40" s="253"/>
      <c r="K40" s="224"/>
      <c r="L40" s="224"/>
      <c r="M40" s="224"/>
      <c r="N40" s="224"/>
      <c r="O40" s="224"/>
      <c r="P40" s="224"/>
      <c r="Q40" s="224"/>
      <c r="R40" s="165"/>
      <c r="S40" s="165"/>
      <c r="T40" s="165"/>
    </row>
    <row r="41" spans="1:20" ht="200.1" customHeight="1">
      <c r="A41" s="252"/>
      <c r="B41" s="224"/>
      <c r="C41" s="224"/>
      <c r="D41" s="224"/>
      <c r="E41" s="224"/>
      <c r="F41" s="224"/>
      <c r="G41" s="253"/>
      <c r="J41" s="253"/>
      <c r="K41" s="224"/>
      <c r="L41" s="224"/>
      <c r="M41" s="224"/>
      <c r="N41" s="224"/>
      <c r="O41" s="224"/>
      <c r="P41" s="224"/>
      <c r="Q41" s="224"/>
      <c r="R41" s="165"/>
      <c r="S41" s="165"/>
      <c r="T41" s="165"/>
    </row>
    <row r="42" spans="1:20" ht="200.1" customHeight="1">
      <c r="A42" s="252"/>
      <c r="B42" s="224"/>
      <c r="C42" s="224"/>
      <c r="D42" s="224"/>
      <c r="E42" s="224"/>
      <c r="F42" s="224"/>
      <c r="G42" s="253"/>
      <c r="J42" s="253"/>
      <c r="K42" s="224"/>
      <c r="L42" s="224"/>
      <c r="M42" s="224"/>
      <c r="N42" s="224"/>
      <c r="O42" s="224"/>
      <c r="P42" s="224"/>
      <c r="Q42" s="224"/>
      <c r="R42" s="165"/>
      <c r="S42" s="165"/>
      <c r="T42" s="165"/>
    </row>
    <row r="43" spans="1:20" ht="200.1" customHeight="1">
      <c r="A43" s="252"/>
      <c r="B43" s="224"/>
      <c r="C43" s="224"/>
      <c r="D43" s="224"/>
      <c r="E43" s="224"/>
      <c r="F43" s="224"/>
      <c r="G43" s="253"/>
      <c r="J43" s="253"/>
      <c r="K43" s="224"/>
      <c r="L43" s="224"/>
      <c r="M43" s="224"/>
      <c r="N43" s="224"/>
      <c r="O43" s="224"/>
      <c r="P43" s="224"/>
      <c r="Q43" s="224"/>
      <c r="R43" s="165"/>
      <c r="S43" s="165"/>
      <c r="T43" s="165"/>
    </row>
    <row r="44" spans="1:20" ht="200.1" customHeight="1">
      <c r="A44" s="252"/>
      <c r="B44" s="224"/>
      <c r="C44" s="224"/>
      <c r="D44" s="224"/>
      <c r="E44" s="224"/>
      <c r="F44" s="224"/>
      <c r="G44" s="253"/>
      <c r="J44" s="253"/>
      <c r="K44" s="224"/>
      <c r="L44" s="224"/>
      <c r="M44" s="224"/>
      <c r="N44" s="224"/>
      <c r="O44" s="224"/>
      <c r="P44" s="224"/>
      <c r="Q44" s="224"/>
      <c r="R44" s="165"/>
      <c r="S44" s="165"/>
      <c r="T44" s="165"/>
    </row>
    <row r="45" spans="1:20" ht="200.1" customHeight="1">
      <c r="A45" s="252"/>
      <c r="B45" s="224"/>
      <c r="C45" s="224"/>
      <c r="D45" s="224"/>
      <c r="E45" s="224"/>
      <c r="F45" s="224"/>
      <c r="G45" s="253"/>
      <c r="J45" s="253"/>
      <c r="K45" s="224"/>
      <c r="L45" s="224"/>
      <c r="M45" s="224"/>
      <c r="N45" s="224"/>
      <c r="O45" s="224"/>
      <c r="P45" s="224"/>
      <c r="Q45" s="224"/>
      <c r="R45" s="165"/>
      <c r="S45" s="165"/>
      <c r="T45" s="165"/>
    </row>
  </sheetData>
  <mergeCells count="23">
    <mergeCell ref="C24:G24"/>
    <mergeCell ref="L30:M30"/>
    <mergeCell ref="L31:M31"/>
    <mergeCell ref="L36:M36"/>
    <mergeCell ref="C17:C21"/>
    <mergeCell ref="I17:I21"/>
    <mergeCell ref="J17:J21"/>
    <mergeCell ref="L17:M17"/>
    <mergeCell ref="L18:M18"/>
    <mergeCell ref="L23:M23"/>
    <mergeCell ref="C10:C11"/>
    <mergeCell ref="I10:I11"/>
    <mergeCell ref="J10:J11"/>
    <mergeCell ref="G11:G13"/>
    <mergeCell ref="L13:M13"/>
    <mergeCell ref="O16:P16"/>
    <mergeCell ref="L5:M5"/>
    <mergeCell ref="O5:Q6"/>
    <mergeCell ref="L6:M6"/>
    <mergeCell ref="G7:G8"/>
    <mergeCell ref="L7:M7"/>
    <mergeCell ref="L9:M9"/>
    <mergeCell ref="O9:P9"/>
  </mergeCells>
  <printOptions horizontalCentered="1"/>
  <pageMargins left="0" right="0" top="0" bottom="0" header="0" footer="0"/>
  <pageSetup paperSize="9" scale="39" orientation="landscape" horizontalDpi="4294967292" verticalDpi="4294967292"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V147"/>
  <sheetViews>
    <sheetView zoomScaleNormal="100" zoomScalePageLayoutView="94" workbookViewId="0">
      <selection activeCell="J10" sqref="J10"/>
    </sheetView>
  </sheetViews>
  <sheetFormatPr baseColWidth="10" defaultColWidth="10.875" defaultRowHeight="15.75" outlineLevelCol="1"/>
  <cols>
    <col min="1" max="1" width="2.875" style="855" customWidth="1"/>
    <col min="2" max="2" width="10.875" style="775" customWidth="1"/>
    <col min="3" max="3" width="22" style="775" customWidth="1"/>
    <col min="4" max="4" width="10.375" style="775" customWidth="1"/>
    <col min="5" max="5" width="45.875" style="775" customWidth="1"/>
    <col min="6" max="6" width="31.375" style="140" customWidth="1"/>
    <col min="7" max="7" width="8" style="140" customWidth="1"/>
    <col min="8" max="8" width="10.875" style="775" customWidth="1"/>
    <col min="9" max="9" width="10.875" style="852" customWidth="1"/>
    <col min="10" max="10" width="48.5" style="140" customWidth="1"/>
    <col min="11" max="11" width="8" style="140" customWidth="1"/>
    <col min="12" max="12" width="10.875" style="852" customWidth="1"/>
    <col min="13" max="13" width="15.875" style="775" customWidth="1"/>
    <col min="14" max="14" width="56.375" style="140" customWidth="1"/>
    <col min="15" max="15" width="10.875" style="775"/>
    <col min="16" max="16" width="10.875" style="720" customWidth="1"/>
    <col min="17" max="17" width="10.875" style="722" customWidth="1"/>
    <col min="18" max="18" width="19.125" style="722" customWidth="1"/>
    <col min="19" max="19" width="30.625" style="722" customWidth="1"/>
    <col min="20" max="20" width="130.625" style="722" customWidth="1"/>
    <col min="21" max="22" width="10.875" style="722"/>
    <col min="23" max="23" width="21" style="775" customWidth="1"/>
    <col min="24" max="26" width="17.625" style="775" customWidth="1"/>
    <col min="27" max="27" width="32.875" style="775" customWidth="1"/>
    <col min="28" max="28" width="17.625" style="775" customWidth="1"/>
    <col min="29" max="29" width="28.5" style="775" customWidth="1"/>
    <col min="30" max="34" width="17.625" style="775" customWidth="1"/>
    <col min="35" max="35" width="30" style="775" customWidth="1"/>
    <col min="36" max="36" width="10.875" style="775"/>
    <col min="37" max="44" width="10.875" style="775" outlineLevel="1"/>
    <col min="45" max="45" width="10.875" style="722"/>
    <col min="46" max="48" width="100.875" style="722" customWidth="1"/>
    <col min="49" max="16384" width="10.875" style="722"/>
  </cols>
  <sheetData>
    <row r="1" spans="1:48" s="706" customFormat="1" ht="50.1" customHeight="1">
      <c r="A1" s="703"/>
      <c r="B1" s="703" t="s">
        <v>21</v>
      </c>
      <c r="C1" s="704"/>
      <c r="D1" s="704"/>
      <c r="E1" s="704"/>
      <c r="F1" s="704"/>
      <c r="G1" s="704"/>
      <c r="H1" s="704"/>
      <c r="I1" s="705"/>
      <c r="J1" s="704"/>
      <c r="K1" s="704"/>
      <c r="L1" s="705"/>
      <c r="M1" s="704"/>
      <c r="N1" s="704"/>
      <c r="O1" s="704"/>
      <c r="P1" s="705"/>
      <c r="Q1" s="704"/>
      <c r="R1" s="704"/>
      <c r="S1" s="704"/>
      <c r="T1" s="704"/>
      <c r="U1" s="704"/>
      <c r="V1" s="704"/>
      <c r="W1" s="704"/>
      <c r="X1" s="704"/>
      <c r="Y1" s="704"/>
      <c r="Z1" s="704"/>
      <c r="AA1" s="704"/>
      <c r="AB1" s="704"/>
      <c r="AC1" s="704"/>
      <c r="AD1" s="704"/>
      <c r="AE1" s="704"/>
      <c r="AF1" s="704"/>
      <c r="AG1" s="704"/>
      <c r="AH1" s="704"/>
      <c r="AI1" s="704"/>
      <c r="AJ1" s="704"/>
      <c r="AK1" s="704"/>
      <c r="AL1" s="704"/>
      <c r="AM1" s="704"/>
      <c r="AN1" s="704"/>
      <c r="AO1" s="704"/>
      <c r="AP1" s="704"/>
      <c r="AQ1" s="704"/>
      <c r="AR1" s="704"/>
      <c r="AS1" s="704"/>
      <c r="AT1" s="704"/>
      <c r="AU1" s="704"/>
      <c r="AV1" s="704"/>
    </row>
    <row r="2" spans="1:48" s="709" customFormat="1" ht="50.1" customHeight="1">
      <c r="A2" s="707"/>
      <c r="B2" s="707" t="s">
        <v>523</v>
      </c>
      <c r="C2" s="708"/>
      <c r="D2" s="708"/>
      <c r="E2" s="708"/>
      <c r="F2" s="708"/>
      <c r="G2" s="708"/>
      <c r="H2" s="708"/>
      <c r="I2" s="12"/>
      <c r="J2" s="708"/>
      <c r="K2" s="708"/>
      <c r="L2" s="12"/>
      <c r="M2" s="708"/>
      <c r="N2" s="708"/>
      <c r="O2" s="708"/>
      <c r="P2" s="12"/>
      <c r="Q2" s="708"/>
      <c r="R2" s="708"/>
      <c r="S2" s="708"/>
      <c r="T2" s="708"/>
      <c r="U2" s="708"/>
      <c r="V2" s="708"/>
      <c r="W2" s="708"/>
      <c r="X2" s="708"/>
      <c r="Y2" s="708"/>
      <c r="Z2" s="708"/>
      <c r="AA2" s="708"/>
      <c r="AB2" s="708"/>
      <c r="AC2" s="708"/>
      <c r="AD2" s="708"/>
      <c r="AE2" s="708"/>
      <c r="AF2" s="708"/>
      <c r="AG2" s="708"/>
      <c r="AH2" s="708"/>
      <c r="AI2" s="708"/>
      <c r="AJ2" s="708"/>
      <c r="AK2" s="708"/>
      <c r="AL2" s="708"/>
      <c r="AM2" s="708"/>
      <c r="AN2" s="708"/>
      <c r="AO2" s="708"/>
      <c r="AP2" s="708"/>
      <c r="AQ2" s="708"/>
      <c r="AR2" s="708"/>
      <c r="AS2" s="708"/>
      <c r="AT2" s="708"/>
      <c r="AU2" s="708"/>
      <c r="AV2" s="708"/>
    </row>
    <row r="3" spans="1:48" s="440" customFormat="1" ht="20.100000000000001" customHeight="1">
      <c r="A3" s="438"/>
      <c r="B3" s="348" t="s">
        <v>524</v>
      </c>
      <c r="C3" s="438"/>
      <c r="D3" s="438"/>
      <c r="E3" s="438"/>
      <c r="F3" s="438"/>
      <c r="G3" s="438"/>
      <c r="H3" s="438"/>
      <c r="I3" s="710"/>
      <c r="J3" s="438"/>
      <c r="K3" s="438"/>
      <c r="L3" s="710"/>
      <c r="M3" s="438"/>
      <c r="N3" s="438"/>
      <c r="O3" s="438"/>
      <c r="P3" s="710"/>
      <c r="Q3" s="438"/>
      <c r="R3" s="438"/>
      <c r="S3" s="438"/>
      <c r="T3" s="438"/>
      <c r="U3" s="438"/>
      <c r="V3" s="438"/>
      <c r="W3" s="438"/>
      <c r="X3" s="438"/>
      <c r="Y3" s="438"/>
      <c r="Z3" s="438"/>
      <c r="AA3" s="438"/>
      <c r="AB3" s="438"/>
      <c r="AC3" s="438"/>
      <c r="AD3" s="438"/>
      <c r="AE3" s="438"/>
      <c r="AF3" s="438"/>
      <c r="AG3" s="438"/>
      <c r="AH3" s="438"/>
      <c r="AI3" s="438"/>
      <c r="AJ3" s="438"/>
      <c r="AK3" s="438"/>
      <c r="AL3" s="438"/>
      <c r="AM3" s="438"/>
      <c r="AN3" s="438"/>
      <c r="AO3" s="438"/>
      <c r="AP3" s="438"/>
      <c r="AQ3" s="438"/>
      <c r="AR3" s="438"/>
      <c r="AS3" s="438"/>
      <c r="AT3" s="438"/>
      <c r="AU3" s="438"/>
      <c r="AV3" s="438"/>
    </row>
    <row r="4" spans="1:48" s="140" customFormat="1" ht="20.100000000000001" customHeight="1">
      <c r="A4" s="24"/>
      <c r="B4" s="711" t="s">
        <v>525</v>
      </c>
      <c r="C4" s="24"/>
      <c r="D4" s="24"/>
      <c r="E4" s="24"/>
      <c r="F4" s="24"/>
      <c r="G4" s="24"/>
      <c r="H4" s="24"/>
      <c r="I4" s="7"/>
      <c r="J4" s="24"/>
      <c r="K4" s="24"/>
      <c r="L4" s="7"/>
      <c r="M4" s="24"/>
      <c r="N4" s="24"/>
      <c r="O4" s="24"/>
      <c r="P4" s="7"/>
      <c r="Q4" s="24"/>
      <c r="R4" s="24"/>
      <c r="S4" s="24"/>
      <c r="T4" s="712" t="s">
        <v>69</v>
      </c>
      <c r="U4" s="24"/>
      <c r="V4" s="24"/>
      <c r="W4" s="438"/>
      <c r="X4" s="438"/>
      <c r="Y4" s="438"/>
      <c r="Z4" s="438"/>
      <c r="AA4" s="438"/>
      <c r="AB4" s="438"/>
      <c r="AC4" s="438"/>
      <c r="AD4" s="438"/>
      <c r="AE4" s="438"/>
      <c r="AF4" s="438"/>
      <c r="AG4" s="438"/>
      <c r="AH4" s="438"/>
      <c r="AI4" s="438"/>
      <c r="AJ4" s="438"/>
      <c r="AK4" s="438"/>
      <c r="AL4" s="438"/>
      <c r="AM4" s="438"/>
      <c r="AN4" s="438"/>
      <c r="AO4" s="438"/>
      <c r="AP4" s="438"/>
      <c r="AQ4" s="438"/>
      <c r="AR4" s="438"/>
      <c r="AS4" s="24"/>
      <c r="AT4" s="24"/>
      <c r="AU4" s="24"/>
      <c r="AV4" s="24"/>
    </row>
    <row r="5" spans="1:48" ht="20.100000000000001" customHeight="1">
      <c r="A5" s="713"/>
      <c r="B5" s="711"/>
      <c r="C5" s="714"/>
      <c r="D5" s="714"/>
      <c r="E5" s="715"/>
      <c r="F5" s="716"/>
      <c r="G5" s="717"/>
      <c r="H5" s="441"/>
      <c r="I5" s="718"/>
      <c r="J5" s="716"/>
      <c r="K5" s="717"/>
      <c r="L5" s="719"/>
      <c r="M5" s="714"/>
      <c r="N5" s="716"/>
      <c r="O5" s="717"/>
      <c r="Q5" s="721"/>
      <c r="R5" s="713"/>
      <c r="S5" s="713"/>
      <c r="T5" s="713"/>
      <c r="U5" s="713"/>
      <c r="V5" s="713"/>
      <c r="W5" s="713"/>
      <c r="X5" s="713"/>
      <c r="Y5" s="713"/>
      <c r="Z5" s="713"/>
      <c r="AA5" s="713"/>
      <c r="AB5" s="713"/>
      <c r="AC5" s="713"/>
      <c r="AD5" s="713"/>
      <c r="AE5" s="713"/>
      <c r="AF5" s="713"/>
      <c r="AG5" s="713"/>
      <c r="AH5" s="713"/>
      <c r="AI5" s="713"/>
      <c r="AJ5" s="713"/>
      <c r="AK5" s="713"/>
      <c r="AL5" s="713"/>
      <c r="AM5" s="713"/>
      <c r="AN5" s="713"/>
      <c r="AO5" s="713"/>
      <c r="AP5" s="713"/>
      <c r="AQ5" s="713"/>
      <c r="AR5" s="713"/>
      <c r="AS5" s="713"/>
      <c r="AT5" s="713"/>
      <c r="AU5" s="713"/>
      <c r="AV5" s="713"/>
    </row>
    <row r="6" spans="1:48" ht="60.95" customHeight="1" thickBot="1">
      <c r="A6" s="713"/>
      <c r="B6" s="441" t="s">
        <v>526</v>
      </c>
      <c r="C6" s="714"/>
      <c r="D6" s="714"/>
      <c r="E6" s="714"/>
      <c r="F6" s="716"/>
      <c r="G6" s="717"/>
      <c r="H6" s="441" t="s">
        <v>527</v>
      </c>
      <c r="I6" s="718"/>
      <c r="J6" s="716"/>
      <c r="K6" s="717"/>
      <c r="L6" s="723" t="s">
        <v>528</v>
      </c>
      <c r="M6" s="714"/>
      <c r="N6" s="716"/>
      <c r="O6" s="717"/>
      <c r="P6" s="723" t="s">
        <v>529</v>
      </c>
      <c r="Q6" s="721"/>
      <c r="R6" s="713"/>
      <c r="S6" s="713"/>
      <c r="T6" s="713"/>
      <c r="U6" s="713"/>
      <c r="V6" s="713"/>
      <c r="W6" s="441" t="s">
        <v>530</v>
      </c>
      <c r="X6" s="24"/>
      <c r="Y6" s="24"/>
      <c r="Z6" s="24"/>
      <c r="AA6" s="24"/>
      <c r="AB6" s="24"/>
      <c r="AC6" s="24"/>
      <c r="AD6" s="24"/>
      <c r="AE6" s="714"/>
      <c r="AF6" s="24"/>
      <c r="AG6" s="24"/>
      <c r="AH6" s="24"/>
      <c r="AI6" s="24"/>
      <c r="AJ6" s="24"/>
      <c r="AK6" s="24"/>
      <c r="AL6" s="24"/>
      <c r="AM6" s="24"/>
      <c r="AN6" s="24"/>
      <c r="AO6" s="24"/>
      <c r="AP6" s="24"/>
      <c r="AQ6" s="24"/>
      <c r="AR6" s="24"/>
      <c r="AS6" s="713"/>
      <c r="AT6" s="713"/>
      <c r="AU6" s="713"/>
      <c r="AV6" s="713"/>
    </row>
    <row r="7" spans="1:48" ht="50.1" customHeight="1" thickBot="1">
      <c r="A7" s="721"/>
      <c r="B7" s="724" t="s">
        <v>531</v>
      </c>
      <c r="C7" s="725" t="s">
        <v>532</v>
      </c>
      <c r="D7" s="726" t="s">
        <v>282</v>
      </c>
      <c r="E7" s="726" t="s">
        <v>533</v>
      </c>
      <c r="F7" s="727" t="s">
        <v>534</v>
      </c>
      <c r="G7" s="713"/>
      <c r="H7" s="724" t="s">
        <v>535</v>
      </c>
      <c r="I7" s="728" t="s">
        <v>536</v>
      </c>
      <c r="J7" s="727" t="s">
        <v>22</v>
      </c>
      <c r="K7" s="713"/>
      <c r="L7" s="724" t="s">
        <v>537</v>
      </c>
      <c r="M7" s="725" t="s">
        <v>538</v>
      </c>
      <c r="N7" s="727" t="s">
        <v>22</v>
      </c>
      <c r="O7" s="713"/>
      <c r="P7" s="729" t="s">
        <v>539</v>
      </c>
      <c r="Q7" s="730" t="s">
        <v>540</v>
      </c>
      <c r="R7" s="731" t="s">
        <v>541</v>
      </c>
      <c r="S7" s="731" t="s">
        <v>542</v>
      </c>
      <c r="T7" s="732" t="s">
        <v>543</v>
      </c>
      <c r="U7" s="713"/>
      <c r="V7" s="713"/>
      <c r="W7" s="713"/>
      <c r="X7" s="713"/>
      <c r="Y7" s="713"/>
      <c r="Z7" s="713"/>
      <c r="AA7" s="713"/>
      <c r="AB7" s="713"/>
      <c r="AC7" s="713"/>
      <c r="AD7" s="713"/>
      <c r="AE7" s="713"/>
      <c r="AF7" s="713"/>
      <c r="AG7" s="713"/>
      <c r="AH7" s="713"/>
      <c r="AI7" s="713"/>
      <c r="AJ7" s="713"/>
      <c r="AK7" s="713"/>
      <c r="AL7" s="713"/>
      <c r="AM7" s="713"/>
      <c r="AN7" s="713"/>
      <c r="AO7" s="713"/>
      <c r="AP7" s="713"/>
      <c r="AQ7" s="713"/>
      <c r="AR7" s="713"/>
      <c r="AS7" s="713"/>
      <c r="AT7" s="713"/>
      <c r="AU7" s="713"/>
      <c r="AV7" s="713"/>
    </row>
    <row r="8" spans="1:48" ht="110.25">
      <c r="A8" s="721"/>
      <c r="B8" s="733">
        <v>1001</v>
      </c>
      <c r="C8" s="734" t="s">
        <v>544</v>
      </c>
      <c r="D8" s="735" t="s">
        <v>545</v>
      </c>
      <c r="E8" s="736" t="s">
        <v>546</v>
      </c>
      <c r="F8" s="737" t="s">
        <v>547</v>
      </c>
      <c r="G8" s="713"/>
      <c r="H8" s="738">
        <v>1</v>
      </c>
      <c r="I8" s="739" t="s">
        <v>548</v>
      </c>
      <c r="J8" s="740" t="s">
        <v>549</v>
      </c>
      <c r="K8" s="713"/>
      <c r="L8" s="738">
        <v>1</v>
      </c>
      <c r="M8" s="741" t="s">
        <v>550</v>
      </c>
      <c r="N8" s="740" t="s">
        <v>551</v>
      </c>
      <c r="O8" s="713"/>
      <c r="P8" s="742">
        <v>1</v>
      </c>
      <c r="Q8" s="743" t="s">
        <v>552</v>
      </c>
      <c r="R8" s="744" t="s">
        <v>553</v>
      </c>
      <c r="S8" s="744" t="s">
        <v>554</v>
      </c>
      <c r="T8" s="745" t="s">
        <v>555</v>
      </c>
      <c r="U8" s="713"/>
      <c r="V8" s="713"/>
      <c r="W8" s="713"/>
      <c r="X8" s="713"/>
      <c r="Y8" s="713"/>
      <c r="Z8" s="713"/>
      <c r="AA8" s="713"/>
      <c r="AB8" s="713"/>
      <c r="AC8" s="713"/>
      <c r="AD8" s="713"/>
      <c r="AE8" s="713"/>
      <c r="AF8" s="713"/>
      <c r="AG8" s="713"/>
      <c r="AH8" s="713"/>
      <c r="AI8" s="713"/>
      <c r="AJ8" s="713"/>
      <c r="AK8" s="713"/>
      <c r="AL8" s="713"/>
      <c r="AM8" s="713"/>
      <c r="AN8" s="713"/>
      <c r="AO8" s="713"/>
      <c r="AP8" s="713"/>
      <c r="AQ8" s="713"/>
      <c r="AR8" s="713"/>
      <c r="AS8" s="713"/>
      <c r="AT8" s="713"/>
      <c r="AU8" s="713"/>
      <c r="AV8" s="713"/>
    </row>
    <row r="9" spans="1:48" ht="56.1" customHeight="1">
      <c r="A9" s="721"/>
      <c r="B9" s="746">
        <v>1002</v>
      </c>
      <c r="C9" s="747" t="s">
        <v>556</v>
      </c>
      <c r="D9" s="748" t="s">
        <v>545</v>
      </c>
      <c r="E9" s="749" t="s">
        <v>557</v>
      </c>
      <c r="F9" s="750" t="s">
        <v>558</v>
      </c>
      <c r="G9" s="713"/>
      <c r="H9" s="751">
        <v>2</v>
      </c>
      <c r="I9" s="752" t="s">
        <v>559</v>
      </c>
      <c r="J9" s="753" t="s">
        <v>560</v>
      </c>
      <c r="K9" s="713"/>
      <c r="L9" s="751">
        <v>2</v>
      </c>
      <c r="M9" s="754" t="s">
        <v>561</v>
      </c>
      <c r="N9" s="753" t="s">
        <v>562</v>
      </c>
      <c r="O9" s="713"/>
      <c r="P9" s="755">
        <v>2</v>
      </c>
      <c r="Q9" s="756" t="s">
        <v>460</v>
      </c>
      <c r="R9" s="757" t="s">
        <v>563</v>
      </c>
      <c r="S9" s="757" t="s">
        <v>564</v>
      </c>
      <c r="T9" s="758" t="s">
        <v>565</v>
      </c>
      <c r="U9" s="713"/>
      <c r="V9" s="713"/>
      <c r="W9" s="713"/>
      <c r="X9" s="713"/>
      <c r="Y9" s="713"/>
      <c r="Z9" s="713"/>
      <c r="AA9" s="713"/>
      <c r="AB9" s="713"/>
      <c r="AC9" s="713"/>
      <c r="AD9" s="713"/>
      <c r="AE9" s="713"/>
      <c r="AF9" s="713"/>
      <c r="AG9" s="713"/>
      <c r="AH9" s="713"/>
      <c r="AI9" s="713"/>
      <c r="AJ9" s="713"/>
      <c r="AK9" s="713"/>
      <c r="AL9" s="713"/>
      <c r="AM9" s="713"/>
      <c r="AN9" s="713"/>
      <c r="AO9" s="713"/>
      <c r="AP9" s="713"/>
      <c r="AQ9" s="713"/>
      <c r="AR9" s="713"/>
      <c r="AS9" s="713"/>
      <c r="AT9" s="713"/>
      <c r="AU9" s="713"/>
      <c r="AV9" s="713"/>
    </row>
    <row r="10" spans="1:48" ht="110.25">
      <c r="A10" s="721"/>
      <c r="B10" s="746">
        <v>1003</v>
      </c>
      <c r="C10" s="747" t="s">
        <v>566</v>
      </c>
      <c r="D10" s="748" t="s">
        <v>545</v>
      </c>
      <c r="E10" s="749" t="s">
        <v>567</v>
      </c>
      <c r="F10" s="750" t="s">
        <v>568</v>
      </c>
      <c r="G10" s="713"/>
      <c r="H10" s="751">
        <v>3</v>
      </c>
      <c r="I10" s="752" t="s">
        <v>569</v>
      </c>
      <c r="J10" s="753" t="s">
        <v>570</v>
      </c>
      <c r="K10" s="713"/>
      <c r="L10" s="751">
        <v>3</v>
      </c>
      <c r="M10" s="754" t="s">
        <v>571</v>
      </c>
      <c r="N10" s="753" t="s">
        <v>572</v>
      </c>
      <c r="O10" s="713"/>
      <c r="P10" s="755">
        <v>3</v>
      </c>
      <c r="Q10" s="756" t="s">
        <v>573</v>
      </c>
      <c r="R10" s="757" t="s">
        <v>574</v>
      </c>
      <c r="S10" s="757" t="s">
        <v>575</v>
      </c>
      <c r="T10" s="758" t="s">
        <v>576</v>
      </c>
      <c r="U10" s="713"/>
      <c r="V10" s="713"/>
      <c r="W10" s="713"/>
      <c r="X10" s="713"/>
      <c r="Y10" s="713"/>
      <c r="Z10" s="713"/>
      <c r="AA10" s="713"/>
      <c r="AB10" s="713"/>
      <c r="AC10" s="713"/>
      <c r="AD10" s="713"/>
      <c r="AE10" s="713"/>
      <c r="AF10" s="713"/>
      <c r="AG10" s="713"/>
      <c r="AH10" s="713"/>
      <c r="AI10" s="713"/>
      <c r="AJ10" s="713"/>
      <c r="AK10" s="713"/>
      <c r="AL10" s="713"/>
      <c r="AM10" s="713"/>
      <c r="AN10" s="713"/>
      <c r="AO10" s="713"/>
      <c r="AP10" s="713"/>
      <c r="AQ10" s="713"/>
      <c r="AR10" s="713"/>
      <c r="AS10" s="713"/>
      <c r="AT10" s="713"/>
      <c r="AU10" s="713"/>
      <c r="AV10" s="713"/>
    </row>
    <row r="11" spans="1:48" ht="63">
      <c r="A11" s="721"/>
      <c r="B11" s="746">
        <v>1004</v>
      </c>
      <c r="C11" s="747" t="s">
        <v>577</v>
      </c>
      <c r="D11" s="748" t="s">
        <v>545</v>
      </c>
      <c r="E11" s="749" t="s">
        <v>578</v>
      </c>
      <c r="F11" s="750" t="s">
        <v>579</v>
      </c>
      <c r="G11" s="713"/>
      <c r="H11" s="751">
        <v>4</v>
      </c>
      <c r="I11" s="752" t="s">
        <v>580</v>
      </c>
      <c r="J11" s="753" t="s">
        <v>581</v>
      </c>
      <c r="K11" s="713"/>
      <c r="L11" s="751">
        <v>4</v>
      </c>
      <c r="M11" s="754" t="s">
        <v>582</v>
      </c>
      <c r="N11" s="753" t="s">
        <v>583</v>
      </c>
      <c r="O11" s="713"/>
      <c r="P11" s="755">
        <v>4</v>
      </c>
      <c r="Q11" s="756" t="s">
        <v>518</v>
      </c>
      <c r="R11" s="757" t="s">
        <v>584</v>
      </c>
      <c r="S11" s="757" t="s">
        <v>585</v>
      </c>
      <c r="T11" s="758" t="s">
        <v>586</v>
      </c>
      <c r="U11" s="713"/>
      <c r="V11" s="713"/>
      <c r="W11" s="713"/>
      <c r="X11" s="713"/>
      <c r="Y11" s="713"/>
      <c r="Z11" s="713"/>
      <c r="AA11" s="713"/>
      <c r="AB11" s="713"/>
      <c r="AC11" s="713"/>
      <c r="AD11" s="713"/>
      <c r="AE11" s="713"/>
      <c r="AF11" s="713"/>
      <c r="AG11" s="713"/>
      <c r="AH11" s="713"/>
      <c r="AI11" s="713"/>
      <c r="AJ11" s="713"/>
      <c r="AK11" s="713"/>
      <c r="AL11" s="713"/>
      <c r="AM11" s="713"/>
      <c r="AN11" s="713"/>
      <c r="AO11" s="713"/>
      <c r="AP11" s="713"/>
      <c r="AQ11" s="713"/>
      <c r="AR11" s="713"/>
      <c r="AS11" s="713"/>
      <c r="AT11" s="713"/>
      <c r="AU11" s="713"/>
      <c r="AV11" s="713"/>
    </row>
    <row r="12" spans="1:48" ht="78.75">
      <c r="A12" s="721"/>
      <c r="B12" s="746">
        <v>1005</v>
      </c>
      <c r="C12" s="747" t="s">
        <v>18</v>
      </c>
      <c r="D12" s="748" t="s">
        <v>545</v>
      </c>
      <c r="E12" s="749" t="s">
        <v>587</v>
      </c>
      <c r="F12" s="750" t="s">
        <v>588</v>
      </c>
      <c r="G12" s="713"/>
      <c r="H12" s="751">
        <v>5</v>
      </c>
      <c r="I12" s="752" t="s">
        <v>589</v>
      </c>
      <c r="J12" s="753" t="s">
        <v>590</v>
      </c>
      <c r="K12" s="713"/>
      <c r="L12" s="751">
        <v>5</v>
      </c>
      <c r="M12" s="754" t="s">
        <v>591</v>
      </c>
      <c r="N12" s="753" t="s">
        <v>592</v>
      </c>
      <c r="O12" s="713"/>
      <c r="P12" s="755">
        <v>5</v>
      </c>
      <c r="Q12" s="756" t="s">
        <v>593</v>
      </c>
      <c r="R12" s="757" t="s">
        <v>594</v>
      </c>
      <c r="S12" s="757" t="s">
        <v>595</v>
      </c>
      <c r="T12" s="758" t="s">
        <v>596</v>
      </c>
      <c r="U12" s="713"/>
      <c r="V12" s="713"/>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713"/>
      <c r="AT12" s="713"/>
      <c r="AU12" s="713"/>
      <c r="AV12" s="713"/>
    </row>
    <row r="13" spans="1:48">
      <c r="A13" s="721"/>
      <c r="B13" s="746">
        <v>1006</v>
      </c>
      <c r="C13" s="747" t="s">
        <v>597</v>
      </c>
      <c r="D13" s="748" t="s">
        <v>545</v>
      </c>
      <c r="E13" s="749" t="s">
        <v>598</v>
      </c>
      <c r="F13" s="750" t="s">
        <v>599</v>
      </c>
      <c r="G13" s="713"/>
      <c r="H13" s="751">
        <v>6</v>
      </c>
      <c r="I13" s="752" t="s">
        <v>600</v>
      </c>
      <c r="J13" s="753" t="s">
        <v>601</v>
      </c>
      <c r="K13" s="713"/>
      <c r="L13" s="751">
        <v>6</v>
      </c>
      <c r="M13" s="754" t="s">
        <v>602</v>
      </c>
      <c r="N13" s="753" t="s">
        <v>603</v>
      </c>
      <c r="O13" s="713"/>
      <c r="P13" s="755">
        <v>6</v>
      </c>
      <c r="Q13" s="756" t="s">
        <v>453</v>
      </c>
      <c r="R13" s="757" t="s">
        <v>604</v>
      </c>
      <c r="S13" s="757" t="s">
        <v>605</v>
      </c>
      <c r="T13" s="758" t="s">
        <v>606</v>
      </c>
      <c r="U13" s="713"/>
      <c r="V13" s="713"/>
      <c r="W13" s="713"/>
      <c r="X13" s="713"/>
      <c r="Y13" s="713"/>
      <c r="Z13" s="713"/>
      <c r="AA13" s="713"/>
      <c r="AB13" s="713"/>
      <c r="AC13" s="713"/>
      <c r="AD13" s="713"/>
      <c r="AE13" s="713"/>
      <c r="AF13" s="713"/>
      <c r="AG13" s="713"/>
      <c r="AH13" s="713"/>
      <c r="AI13" s="713"/>
      <c r="AJ13" s="713"/>
      <c r="AK13" s="713"/>
      <c r="AL13" s="713"/>
      <c r="AM13" s="713"/>
      <c r="AN13" s="713"/>
      <c r="AO13" s="713"/>
      <c r="AP13" s="713"/>
      <c r="AQ13" s="713"/>
      <c r="AR13" s="713"/>
      <c r="AS13" s="713"/>
      <c r="AT13" s="713"/>
      <c r="AU13" s="713"/>
      <c r="AV13" s="713"/>
    </row>
    <row r="14" spans="1:48" ht="47.25">
      <c r="A14" s="721"/>
      <c r="B14" s="746">
        <v>1007</v>
      </c>
      <c r="C14" s="747" t="s">
        <v>607</v>
      </c>
      <c r="D14" s="748" t="s">
        <v>545</v>
      </c>
      <c r="E14" s="749" t="s">
        <v>608</v>
      </c>
      <c r="F14" s="750" t="s">
        <v>609</v>
      </c>
      <c r="G14" s="713"/>
      <c r="H14" s="751">
        <v>7</v>
      </c>
      <c r="I14" s="752" t="s">
        <v>610</v>
      </c>
      <c r="J14" s="753" t="s">
        <v>611</v>
      </c>
      <c r="K14" s="713"/>
      <c r="L14" s="751">
        <v>7</v>
      </c>
      <c r="M14" s="754" t="s">
        <v>612</v>
      </c>
      <c r="N14" s="753" t="s">
        <v>613</v>
      </c>
      <c r="O14" s="713"/>
      <c r="P14" s="755">
        <v>7</v>
      </c>
      <c r="Q14" s="759" t="s">
        <v>614</v>
      </c>
      <c r="R14" s="760" t="s">
        <v>615</v>
      </c>
      <c r="S14" s="760" t="s">
        <v>616</v>
      </c>
      <c r="T14" s="761" t="s">
        <v>617</v>
      </c>
      <c r="U14" s="713"/>
      <c r="V14" s="713"/>
      <c r="W14" s="713"/>
      <c r="X14" s="713"/>
      <c r="Y14" s="713"/>
      <c r="Z14" s="713"/>
      <c r="AA14" s="713"/>
      <c r="AB14" s="713"/>
      <c r="AC14" s="713"/>
      <c r="AD14" s="713"/>
      <c r="AE14" s="713"/>
      <c r="AF14" s="713"/>
      <c r="AG14" s="713"/>
      <c r="AH14" s="713"/>
      <c r="AI14" s="713"/>
      <c r="AJ14" s="713"/>
      <c r="AK14" s="713"/>
      <c r="AL14" s="713"/>
      <c r="AM14" s="713"/>
      <c r="AN14" s="713"/>
      <c r="AO14" s="713"/>
      <c r="AP14" s="713"/>
      <c r="AQ14" s="713"/>
      <c r="AR14" s="713"/>
      <c r="AS14" s="713"/>
      <c r="AT14" s="713"/>
      <c r="AU14" s="713"/>
      <c r="AV14" s="713"/>
    </row>
    <row r="15" spans="1:48" ht="79.5" thickBot="1">
      <c r="A15" s="721"/>
      <c r="B15" s="746">
        <v>1008</v>
      </c>
      <c r="C15" s="747" t="s">
        <v>618</v>
      </c>
      <c r="D15" s="748" t="s">
        <v>545</v>
      </c>
      <c r="E15" s="749" t="s">
        <v>619</v>
      </c>
      <c r="F15" s="750" t="s">
        <v>620</v>
      </c>
      <c r="G15" s="713"/>
      <c r="H15" s="751">
        <v>8</v>
      </c>
      <c r="I15" s="752" t="s">
        <v>621</v>
      </c>
      <c r="J15" s="753" t="s">
        <v>622</v>
      </c>
      <c r="K15" s="713"/>
      <c r="L15" s="762">
        <v>8</v>
      </c>
      <c r="M15" s="763" t="s">
        <v>623</v>
      </c>
      <c r="N15" s="764" t="s">
        <v>624</v>
      </c>
      <c r="O15" s="713"/>
      <c r="P15" s="755">
        <v>8</v>
      </c>
      <c r="Q15" s="759" t="s">
        <v>625</v>
      </c>
      <c r="R15" s="760" t="s">
        <v>626</v>
      </c>
      <c r="S15" s="760" t="s">
        <v>627</v>
      </c>
      <c r="T15" s="761" t="s">
        <v>628</v>
      </c>
      <c r="U15" s="713"/>
      <c r="V15" s="713"/>
      <c r="W15" s="713"/>
      <c r="X15" s="713"/>
      <c r="Y15" s="713"/>
      <c r="Z15" s="713"/>
      <c r="AA15" s="713"/>
      <c r="AB15" s="713"/>
      <c r="AC15" s="713"/>
      <c r="AD15" s="713"/>
      <c r="AE15" s="713"/>
      <c r="AF15" s="713"/>
      <c r="AG15" s="713"/>
      <c r="AH15" s="713"/>
      <c r="AI15" s="713"/>
      <c r="AJ15" s="713"/>
      <c r="AK15" s="713"/>
      <c r="AL15" s="713"/>
      <c r="AM15" s="713"/>
      <c r="AN15" s="713"/>
      <c r="AO15" s="713"/>
      <c r="AP15" s="713"/>
      <c r="AQ15" s="713"/>
      <c r="AR15" s="713"/>
      <c r="AS15" s="713"/>
      <c r="AT15" s="713"/>
      <c r="AU15" s="713"/>
      <c r="AV15" s="713"/>
    </row>
    <row r="16" spans="1:48" ht="33.950000000000003" customHeight="1">
      <c r="A16" s="721"/>
      <c r="B16" s="746">
        <v>1009</v>
      </c>
      <c r="C16" s="747" t="s">
        <v>629</v>
      </c>
      <c r="D16" s="748" t="s">
        <v>545</v>
      </c>
      <c r="E16" s="749" t="s">
        <v>630</v>
      </c>
      <c r="F16" s="750" t="s">
        <v>631</v>
      </c>
      <c r="G16" s="713"/>
      <c r="H16" s="751">
        <v>9</v>
      </c>
      <c r="I16" s="752" t="s">
        <v>632</v>
      </c>
      <c r="J16" s="753" t="s">
        <v>633</v>
      </c>
      <c r="K16" s="713"/>
      <c r="L16" s="765"/>
      <c r="M16" s="713"/>
      <c r="N16" s="713"/>
      <c r="O16" s="713"/>
      <c r="P16" s="755">
        <v>9</v>
      </c>
      <c r="Q16" s="766" t="s">
        <v>634</v>
      </c>
      <c r="R16" s="767" t="s">
        <v>635</v>
      </c>
      <c r="S16" s="767" t="s">
        <v>636</v>
      </c>
      <c r="T16" s="768" t="s">
        <v>637</v>
      </c>
      <c r="U16" s="713"/>
      <c r="V16" s="713"/>
      <c r="W16" s="713"/>
      <c r="X16" s="713"/>
      <c r="Y16" s="713"/>
      <c r="Z16" s="713"/>
      <c r="AA16" s="713"/>
      <c r="AB16" s="713"/>
      <c r="AC16" s="713"/>
      <c r="AD16" s="713"/>
      <c r="AE16" s="713"/>
      <c r="AF16" s="713"/>
      <c r="AG16" s="713"/>
      <c r="AH16" s="713"/>
      <c r="AI16" s="713"/>
      <c r="AJ16" s="713"/>
      <c r="AK16" s="713"/>
      <c r="AL16" s="713"/>
      <c r="AM16" s="713"/>
      <c r="AN16" s="713"/>
      <c r="AO16" s="713"/>
      <c r="AP16" s="713"/>
      <c r="AQ16" s="713"/>
      <c r="AR16" s="713"/>
      <c r="AS16" s="713"/>
      <c r="AT16" s="713"/>
      <c r="AU16" s="713"/>
      <c r="AV16" s="713"/>
    </row>
    <row r="17" spans="1:48" ht="33.950000000000003" customHeight="1">
      <c r="A17" s="721"/>
      <c r="B17" s="746">
        <v>1010</v>
      </c>
      <c r="C17" s="747" t="s">
        <v>638</v>
      </c>
      <c r="D17" s="748" t="s">
        <v>545</v>
      </c>
      <c r="E17" s="749" t="s">
        <v>639</v>
      </c>
      <c r="F17" s="750" t="s">
        <v>640</v>
      </c>
      <c r="G17" s="713"/>
      <c r="H17" s="751">
        <v>10</v>
      </c>
      <c r="I17" s="752" t="s">
        <v>641</v>
      </c>
      <c r="J17" s="753" t="s">
        <v>642</v>
      </c>
      <c r="K17" s="713"/>
      <c r="L17" s="765"/>
      <c r="M17" s="713"/>
      <c r="N17" s="713"/>
      <c r="O17" s="713"/>
      <c r="P17" s="755">
        <v>10</v>
      </c>
      <c r="Q17" s="769" t="s">
        <v>643</v>
      </c>
      <c r="R17" s="770" t="s">
        <v>644</v>
      </c>
      <c r="S17" s="770" t="s">
        <v>645</v>
      </c>
      <c r="T17" s="771" t="s">
        <v>646</v>
      </c>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713"/>
      <c r="AS17" s="713"/>
      <c r="AT17" s="713"/>
      <c r="AU17" s="713"/>
      <c r="AV17" s="713"/>
    </row>
    <row r="18" spans="1:48" ht="33" customHeight="1">
      <c r="A18" s="721"/>
      <c r="B18" s="746">
        <v>1011</v>
      </c>
      <c r="C18" s="747" t="s">
        <v>647</v>
      </c>
      <c r="D18" s="748" t="s">
        <v>545</v>
      </c>
      <c r="E18" s="749" t="s">
        <v>648</v>
      </c>
      <c r="F18" s="750" t="s">
        <v>640</v>
      </c>
      <c r="G18" s="713"/>
      <c r="H18" s="751">
        <v>11</v>
      </c>
      <c r="I18" s="752" t="s">
        <v>649</v>
      </c>
      <c r="J18" s="753" t="s">
        <v>650</v>
      </c>
      <c r="K18" s="713"/>
      <c r="L18" s="765"/>
      <c r="M18" s="713"/>
      <c r="N18" s="713"/>
      <c r="O18" s="713"/>
      <c r="P18" s="755">
        <v>11</v>
      </c>
      <c r="Q18" s="769" t="s">
        <v>471</v>
      </c>
      <c r="R18" s="770" t="s">
        <v>651</v>
      </c>
      <c r="S18" s="770" t="s">
        <v>652</v>
      </c>
      <c r="T18" s="771" t="s">
        <v>653</v>
      </c>
      <c r="U18" s="713"/>
      <c r="V18" s="713"/>
      <c r="W18" s="713"/>
      <c r="X18" s="713"/>
      <c r="Y18" s="713"/>
      <c r="Z18" s="713"/>
      <c r="AA18" s="713"/>
      <c r="AB18" s="713"/>
      <c r="AC18" s="713"/>
      <c r="AD18" s="713"/>
      <c r="AE18" s="713"/>
      <c r="AF18" s="713"/>
      <c r="AG18" s="713"/>
      <c r="AH18" s="713"/>
      <c r="AI18" s="713"/>
      <c r="AJ18" s="713"/>
      <c r="AK18" s="713"/>
      <c r="AL18" s="713"/>
      <c r="AM18" s="713"/>
      <c r="AN18" s="713"/>
      <c r="AO18" s="713"/>
      <c r="AP18" s="713"/>
      <c r="AQ18" s="713"/>
      <c r="AR18" s="713"/>
      <c r="AS18" s="713"/>
      <c r="AT18" s="713"/>
      <c r="AU18" s="713"/>
      <c r="AV18" s="713"/>
    </row>
    <row r="19" spans="1:48" ht="31.5">
      <c r="A19" s="721"/>
      <c r="B19" s="746">
        <v>1012</v>
      </c>
      <c r="C19" s="747" t="s">
        <v>654</v>
      </c>
      <c r="D19" s="748" t="s">
        <v>545</v>
      </c>
      <c r="E19" s="749" t="s">
        <v>655</v>
      </c>
      <c r="F19" s="750" t="s">
        <v>656</v>
      </c>
      <c r="G19" s="713"/>
      <c r="H19" s="751">
        <v>12</v>
      </c>
      <c r="I19" s="752" t="s">
        <v>657</v>
      </c>
      <c r="J19" s="753" t="s">
        <v>658</v>
      </c>
      <c r="K19" s="713"/>
      <c r="L19" s="765"/>
      <c r="M19" s="713"/>
      <c r="N19" s="713"/>
      <c r="O19" s="713"/>
      <c r="P19" s="755">
        <v>12</v>
      </c>
      <c r="Q19" s="772" t="s">
        <v>659</v>
      </c>
      <c r="R19" s="773" t="s">
        <v>660</v>
      </c>
      <c r="S19" s="773" t="s">
        <v>661</v>
      </c>
      <c r="T19" s="774" t="s">
        <v>662</v>
      </c>
      <c r="U19" s="713"/>
      <c r="V19" s="713"/>
      <c r="W19" s="713"/>
      <c r="X19" s="713"/>
      <c r="Y19" s="713"/>
      <c r="Z19" s="713"/>
      <c r="AA19" s="713"/>
      <c r="AB19" s="713"/>
      <c r="AC19" s="713"/>
      <c r="AD19" s="713"/>
      <c r="AE19" s="713"/>
      <c r="AF19" s="713"/>
      <c r="AG19" s="713"/>
      <c r="AH19" s="713"/>
      <c r="AI19" s="713"/>
      <c r="AJ19" s="713"/>
      <c r="AK19" s="713"/>
      <c r="AL19" s="713"/>
      <c r="AM19" s="713"/>
      <c r="AN19" s="713"/>
      <c r="AO19" s="713"/>
      <c r="AP19" s="713"/>
      <c r="AQ19" s="713"/>
      <c r="AR19" s="713"/>
      <c r="AS19" s="713"/>
      <c r="AT19" s="713"/>
      <c r="AU19" s="713"/>
      <c r="AV19" s="713"/>
    </row>
    <row r="20" spans="1:48" ht="31.5">
      <c r="A20" s="721"/>
      <c r="B20" s="746">
        <v>1013</v>
      </c>
      <c r="C20" s="747" t="s">
        <v>663</v>
      </c>
      <c r="D20" s="748" t="s">
        <v>545</v>
      </c>
      <c r="E20" s="749" t="s">
        <v>664</v>
      </c>
      <c r="F20" s="750" t="s">
        <v>656</v>
      </c>
      <c r="G20" s="713"/>
      <c r="H20" s="751">
        <v>13</v>
      </c>
      <c r="I20" s="752" t="s">
        <v>665</v>
      </c>
      <c r="J20" s="753" t="s">
        <v>666</v>
      </c>
      <c r="K20" s="713"/>
      <c r="L20" s="765"/>
      <c r="M20" s="713"/>
      <c r="N20" s="713"/>
      <c r="O20" s="713"/>
      <c r="P20" s="755">
        <v>13</v>
      </c>
      <c r="Q20" s="772" t="s">
        <v>667</v>
      </c>
      <c r="R20" s="773" t="s">
        <v>668</v>
      </c>
      <c r="S20" s="773" t="s">
        <v>669</v>
      </c>
      <c r="T20" s="774" t="s">
        <v>670</v>
      </c>
      <c r="U20" s="713"/>
      <c r="V20" s="713"/>
      <c r="W20" s="714"/>
      <c r="X20" s="714"/>
      <c r="Y20" s="714"/>
      <c r="Z20" s="714"/>
      <c r="AA20" s="714"/>
      <c r="AB20" s="714"/>
      <c r="AC20" s="714"/>
      <c r="AD20" s="714"/>
      <c r="AE20" s="714"/>
      <c r="AF20" s="714"/>
      <c r="AG20" s="714"/>
      <c r="AH20" s="714"/>
      <c r="AI20" s="714"/>
      <c r="AJ20" s="713"/>
      <c r="AT20" s="713"/>
      <c r="AU20" s="713"/>
      <c r="AV20" s="713"/>
    </row>
    <row r="21" spans="1:48" ht="31.5">
      <c r="A21" s="721"/>
      <c r="B21" s="746">
        <v>1020</v>
      </c>
      <c r="C21" s="776" t="s">
        <v>671</v>
      </c>
      <c r="D21" s="777" t="s">
        <v>672</v>
      </c>
      <c r="E21" s="778" t="s">
        <v>673</v>
      </c>
      <c r="F21" s="750">
        <v>53794</v>
      </c>
      <c r="G21" s="713"/>
      <c r="H21" s="751">
        <v>14</v>
      </c>
      <c r="I21" s="752" t="s">
        <v>674</v>
      </c>
      <c r="J21" s="753" t="s">
        <v>675</v>
      </c>
      <c r="K21" s="713"/>
      <c r="L21" s="765"/>
      <c r="M21" s="713"/>
      <c r="N21" s="713"/>
      <c r="O21" s="713"/>
      <c r="P21" s="755">
        <v>14</v>
      </c>
      <c r="Q21" s="772" t="s">
        <v>676</v>
      </c>
      <c r="R21" s="773" t="s">
        <v>677</v>
      </c>
      <c r="S21" s="773" t="s">
        <v>678</v>
      </c>
      <c r="T21" s="774" t="s">
        <v>679</v>
      </c>
      <c r="U21" s="713"/>
      <c r="V21" s="713"/>
      <c r="W21" s="713"/>
      <c r="X21" s="713"/>
      <c r="Y21" s="713"/>
      <c r="Z21" s="713"/>
      <c r="AA21" s="713"/>
      <c r="AB21" s="713"/>
      <c r="AC21" s="713"/>
      <c r="AD21" s="713"/>
      <c r="AE21" s="713"/>
      <c r="AF21" s="713"/>
      <c r="AG21" s="713"/>
      <c r="AH21" s="713"/>
      <c r="AI21" s="713"/>
      <c r="AJ21" s="713"/>
      <c r="AK21" s="713"/>
      <c r="AL21" s="713"/>
      <c r="AM21" s="713"/>
      <c r="AN21" s="713"/>
      <c r="AO21" s="713"/>
      <c r="AP21" s="713"/>
      <c r="AQ21" s="713"/>
      <c r="AR21" s="713"/>
      <c r="AS21" s="713"/>
      <c r="AT21" s="713"/>
      <c r="AU21" s="713"/>
      <c r="AV21" s="713"/>
    </row>
    <row r="22" spans="1:48" ht="48" thickBot="1">
      <c r="A22" s="721"/>
      <c r="B22" s="746">
        <v>1021</v>
      </c>
      <c r="C22" s="747" t="s">
        <v>680</v>
      </c>
      <c r="D22" s="748" t="s">
        <v>672</v>
      </c>
      <c r="E22" s="749" t="s">
        <v>681</v>
      </c>
      <c r="F22" s="750">
        <v>194595</v>
      </c>
      <c r="G22" s="713"/>
      <c r="H22" s="751">
        <v>15</v>
      </c>
      <c r="I22" s="752" t="s">
        <v>682</v>
      </c>
      <c r="J22" s="753" t="s">
        <v>683</v>
      </c>
      <c r="K22" s="713"/>
      <c r="L22" s="765"/>
      <c r="M22" s="713"/>
      <c r="N22" s="713"/>
      <c r="O22" s="713"/>
      <c r="P22" s="779">
        <v>15</v>
      </c>
      <c r="Q22" s="780" t="s">
        <v>684</v>
      </c>
      <c r="R22" s="781" t="s">
        <v>685</v>
      </c>
      <c r="S22" s="781" t="s">
        <v>686</v>
      </c>
      <c r="T22" s="782" t="s">
        <v>687</v>
      </c>
      <c r="U22" s="713"/>
      <c r="V22" s="713"/>
      <c r="W22" s="713"/>
      <c r="X22" s="714"/>
      <c r="Y22" s="714"/>
      <c r="Z22" s="714"/>
      <c r="AA22" s="714"/>
      <c r="AB22" s="714"/>
      <c r="AC22" s="714"/>
      <c r="AD22" s="714"/>
      <c r="AE22" s="714"/>
      <c r="AF22" s="714"/>
      <c r="AG22" s="714"/>
      <c r="AH22" s="714"/>
      <c r="AI22" s="714"/>
      <c r="AJ22" s="713"/>
      <c r="AK22" s="713"/>
      <c r="AL22" s="713"/>
      <c r="AM22" s="713"/>
      <c r="AN22" s="713"/>
      <c r="AO22" s="713"/>
      <c r="AP22" s="713"/>
      <c r="AQ22" s="713"/>
      <c r="AR22" s="713"/>
      <c r="AS22" s="713"/>
      <c r="AT22" s="713"/>
      <c r="AU22" s="713"/>
      <c r="AV22" s="713"/>
    </row>
    <row r="23" spans="1:48" ht="21.95" customHeight="1">
      <c r="A23" s="713"/>
      <c r="B23" s="746">
        <v>1022</v>
      </c>
      <c r="C23" s="747" t="s">
        <v>688</v>
      </c>
      <c r="D23" s="748" t="s">
        <v>672</v>
      </c>
      <c r="E23" s="749" t="s">
        <v>689</v>
      </c>
      <c r="F23" s="750">
        <v>608433</v>
      </c>
      <c r="G23" s="713"/>
      <c r="H23" s="751">
        <v>16</v>
      </c>
      <c r="I23" s="752" t="s">
        <v>690</v>
      </c>
      <c r="J23" s="753" t="s">
        <v>691</v>
      </c>
      <c r="K23" s="713"/>
      <c r="L23" s="765"/>
      <c r="M23" s="713"/>
      <c r="N23" s="713"/>
      <c r="O23" s="713"/>
      <c r="P23" s="783"/>
      <c r="Q23" s="721"/>
      <c r="R23" s="713"/>
      <c r="S23" s="713"/>
      <c r="T23" s="713"/>
      <c r="U23" s="713"/>
      <c r="V23" s="713"/>
      <c r="W23" s="441" t="s">
        <v>692</v>
      </c>
      <c r="X23" s="24"/>
      <c r="Y23" s="24"/>
      <c r="Z23" s="24"/>
      <c r="AA23" s="24"/>
      <c r="AB23" s="24"/>
      <c r="AC23" s="24"/>
      <c r="AD23" s="24"/>
      <c r="AE23" s="24"/>
      <c r="AF23" s="24"/>
      <c r="AG23" s="24"/>
      <c r="AH23" s="24"/>
      <c r="AI23" s="24"/>
      <c r="AJ23" s="714"/>
      <c r="AK23" s="714"/>
      <c r="AL23" s="714"/>
      <c r="AM23" s="713"/>
      <c r="AN23" s="713"/>
      <c r="AO23" s="713"/>
      <c r="AP23" s="713"/>
      <c r="AQ23" s="713"/>
      <c r="AR23" s="713"/>
      <c r="AS23" s="713"/>
      <c r="AT23" s="713"/>
      <c r="AU23" s="713"/>
      <c r="AV23" s="713"/>
    </row>
    <row r="24" spans="1:48" ht="21.95" customHeight="1" thickBot="1">
      <c r="A24" s="713"/>
      <c r="B24" s="746">
        <v>1023</v>
      </c>
      <c r="C24" s="747" t="s">
        <v>693</v>
      </c>
      <c r="D24" s="748" t="s">
        <v>672</v>
      </c>
      <c r="E24" s="749" t="s">
        <v>694</v>
      </c>
      <c r="F24" s="750">
        <v>53794</v>
      </c>
      <c r="G24" s="713"/>
      <c r="H24" s="751">
        <v>17</v>
      </c>
      <c r="I24" s="752" t="s">
        <v>695</v>
      </c>
      <c r="J24" s="753" t="s">
        <v>696</v>
      </c>
      <c r="K24" s="713"/>
      <c r="L24" s="765"/>
      <c r="M24" s="713"/>
      <c r="N24" s="713"/>
      <c r="O24" s="713"/>
      <c r="P24" s="783"/>
      <c r="Q24" s="721"/>
      <c r="R24" s="713"/>
      <c r="S24" s="713"/>
      <c r="T24" s="713"/>
      <c r="U24" s="713"/>
      <c r="V24" s="713"/>
      <c r="W24" s="24"/>
      <c r="X24" s="714"/>
      <c r="Y24" s="714"/>
      <c r="Z24" s="714"/>
      <c r="AA24" s="714"/>
      <c r="AB24" s="714"/>
      <c r="AC24" s="714"/>
      <c r="AD24" s="714"/>
      <c r="AE24" s="714"/>
      <c r="AF24" s="714"/>
      <c r="AG24" s="714"/>
      <c r="AH24" s="714"/>
      <c r="AI24" s="714"/>
      <c r="AJ24" s="24"/>
      <c r="AK24" s="24"/>
      <c r="AL24" s="24"/>
      <c r="AM24" s="24"/>
      <c r="AN24" s="24"/>
      <c r="AO24" s="24"/>
      <c r="AP24" s="24"/>
      <c r="AQ24" s="24"/>
      <c r="AR24" s="24"/>
      <c r="AS24" s="713"/>
      <c r="AT24" s="713"/>
      <c r="AU24" s="713"/>
      <c r="AV24" s="713"/>
    </row>
    <row r="25" spans="1:48" ht="41.1" customHeight="1" thickBot="1">
      <c r="A25" s="713"/>
      <c r="B25" s="746">
        <v>1030</v>
      </c>
      <c r="C25" s="747" t="s">
        <v>697</v>
      </c>
      <c r="D25" s="748" t="s">
        <v>545</v>
      </c>
      <c r="E25" s="749" t="s">
        <v>698</v>
      </c>
      <c r="F25" s="750" t="s">
        <v>278</v>
      </c>
      <c r="G25" s="713"/>
      <c r="H25" s="751">
        <v>18</v>
      </c>
      <c r="I25" s="752" t="s">
        <v>699</v>
      </c>
      <c r="J25" s="753" t="s">
        <v>700</v>
      </c>
      <c r="K25" s="713"/>
      <c r="L25" s="765"/>
      <c r="M25" s="713"/>
      <c r="N25" s="713"/>
      <c r="O25" s="713"/>
      <c r="P25" s="783"/>
      <c r="Q25" s="721"/>
      <c r="R25" s="713"/>
      <c r="S25" s="713"/>
      <c r="T25" s="713"/>
      <c r="U25" s="713"/>
      <c r="V25" s="713"/>
      <c r="W25" s="24"/>
      <c r="X25" s="784" t="s">
        <v>701</v>
      </c>
      <c r="Y25" s="731" t="s">
        <v>702</v>
      </c>
      <c r="Z25" s="731" t="s">
        <v>703</v>
      </c>
      <c r="AA25" s="731" t="s">
        <v>704</v>
      </c>
      <c r="AB25" s="731" t="s">
        <v>705</v>
      </c>
      <c r="AC25" s="731" t="s">
        <v>706</v>
      </c>
      <c r="AD25" s="785" t="s">
        <v>707</v>
      </c>
      <c r="AE25" s="785" t="s">
        <v>708</v>
      </c>
      <c r="AF25" s="785" t="s">
        <v>709</v>
      </c>
      <c r="AG25" s="785" t="s">
        <v>710</v>
      </c>
      <c r="AH25" s="785" t="s">
        <v>711</v>
      </c>
      <c r="AI25" s="786" t="s">
        <v>712</v>
      </c>
      <c r="AJ25" s="713"/>
      <c r="AK25" s="713"/>
      <c r="AL25" s="713"/>
      <c r="AM25" s="713"/>
      <c r="AN25" s="713"/>
      <c r="AO25" s="713"/>
      <c r="AP25" s="713"/>
      <c r="AQ25" s="713"/>
      <c r="AR25" s="713"/>
      <c r="AS25" s="713"/>
      <c r="AT25" s="713"/>
      <c r="AU25" s="713"/>
      <c r="AV25" s="713"/>
    </row>
    <row r="26" spans="1:48" ht="35.1" customHeight="1">
      <c r="A26" s="713"/>
      <c r="B26" s="746">
        <v>1031</v>
      </c>
      <c r="C26" s="747" t="s">
        <v>713</v>
      </c>
      <c r="D26" s="748" t="s">
        <v>545</v>
      </c>
      <c r="E26" s="749" t="s">
        <v>714</v>
      </c>
      <c r="F26" s="750" t="s">
        <v>715</v>
      </c>
      <c r="G26" s="713"/>
      <c r="H26" s="751">
        <v>19</v>
      </c>
      <c r="I26" s="752" t="s">
        <v>716</v>
      </c>
      <c r="J26" s="753" t="s">
        <v>717</v>
      </c>
      <c r="K26" s="713"/>
      <c r="L26" s="765"/>
      <c r="M26" s="713"/>
      <c r="N26" s="713"/>
      <c r="O26" s="713"/>
      <c r="P26" s="765"/>
      <c r="Q26" s="713"/>
      <c r="R26" s="713"/>
      <c r="S26" s="713"/>
      <c r="T26" s="713"/>
      <c r="U26" s="713"/>
      <c r="V26" s="713"/>
      <c r="W26" s="1095" t="s">
        <v>718</v>
      </c>
      <c r="X26" s="787" t="s">
        <v>719</v>
      </c>
      <c r="Y26" s="788" t="s">
        <v>720</v>
      </c>
      <c r="Z26" s="789" t="s">
        <v>615</v>
      </c>
      <c r="AA26" s="790" t="s">
        <v>721</v>
      </c>
      <c r="AB26" s="789" t="s">
        <v>722</v>
      </c>
      <c r="AC26" s="791" t="s">
        <v>723</v>
      </c>
      <c r="AD26" s="792" t="s">
        <v>722</v>
      </c>
      <c r="AE26" s="790" t="s">
        <v>724</v>
      </c>
      <c r="AF26" s="789" t="s">
        <v>722</v>
      </c>
      <c r="AG26" s="790" t="s">
        <v>725</v>
      </c>
      <c r="AH26" s="789" t="s">
        <v>722</v>
      </c>
      <c r="AI26" s="793" t="str">
        <f>IF(AA26="Douteux","D","")</f>
        <v/>
      </c>
      <c r="AJ26" s="713"/>
      <c r="AK26" s="713"/>
      <c r="AL26" s="713"/>
      <c r="AM26" s="713"/>
      <c r="AN26" s="713"/>
      <c r="AO26" s="713"/>
      <c r="AP26" s="713"/>
      <c r="AQ26" s="713"/>
      <c r="AR26" s="713"/>
      <c r="AS26" s="713"/>
      <c r="AT26" s="713"/>
      <c r="AU26" s="713"/>
      <c r="AV26" s="713"/>
    </row>
    <row r="27" spans="1:48" ht="35.1" customHeight="1">
      <c r="A27" s="713"/>
      <c r="B27" s="746">
        <v>1032</v>
      </c>
      <c r="C27" s="747" t="s">
        <v>279</v>
      </c>
      <c r="D27" s="748" t="s">
        <v>545</v>
      </c>
      <c r="E27" s="749" t="s">
        <v>726</v>
      </c>
      <c r="F27" s="750" t="s">
        <v>727</v>
      </c>
      <c r="G27" s="713"/>
      <c r="H27" s="751">
        <v>20</v>
      </c>
      <c r="I27" s="752" t="s">
        <v>728</v>
      </c>
      <c r="J27" s="753" t="s">
        <v>729</v>
      </c>
      <c r="K27" s="713"/>
      <c r="L27" s="765"/>
      <c r="M27" s="713"/>
      <c r="N27" s="713"/>
      <c r="O27" s="713"/>
      <c r="P27" s="765"/>
      <c r="Q27" s="713"/>
      <c r="R27" s="713"/>
      <c r="S27" s="713"/>
      <c r="T27" s="713"/>
      <c r="U27" s="713"/>
      <c r="V27" s="713"/>
      <c r="W27" s="1096"/>
      <c r="X27" s="794" t="s">
        <v>563</v>
      </c>
      <c r="Y27" s="795"/>
      <c r="Z27" s="796" t="s">
        <v>626</v>
      </c>
      <c r="AA27" s="797" t="s">
        <v>730</v>
      </c>
      <c r="AB27" s="796" t="s">
        <v>731</v>
      </c>
      <c r="AC27" s="798" t="s">
        <v>732</v>
      </c>
      <c r="AD27" s="799" t="s">
        <v>731</v>
      </c>
      <c r="AE27" s="797" t="s">
        <v>733</v>
      </c>
      <c r="AF27" s="796" t="s">
        <v>731</v>
      </c>
      <c r="AG27" s="797" t="s">
        <v>734</v>
      </c>
      <c r="AH27" s="796" t="s">
        <v>731</v>
      </c>
      <c r="AI27" s="800" t="str">
        <f>IF(AA26="Douteux","D","")</f>
        <v/>
      </c>
      <c r="AJ27" s="713"/>
      <c r="AK27" s="713"/>
      <c r="AL27" s="713"/>
      <c r="AM27" s="713"/>
      <c r="AN27" s="713"/>
      <c r="AO27" s="713"/>
      <c r="AP27" s="713"/>
      <c r="AQ27" s="713"/>
      <c r="AR27" s="713"/>
      <c r="AS27" s="713"/>
      <c r="AT27" s="713"/>
      <c r="AU27" s="713"/>
      <c r="AV27" s="713"/>
    </row>
    <row r="28" spans="1:48" ht="35.1" customHeight="1">
      <c r="A28" s="713"/>
      <c r="B28" s="746">
        <v>1033</v>
      </c>
      <c r="C28" s="747" t="s">
        <v>735</v>
      </c>
      <c r="D28" s="748" t="s">
        <v>545</v>
      </c>
      <c r="E28" s="749" t="s">
        <v>736</v>
      </c>
      <c r="F28" s="750" t="s">
        <v>737</v>
      </c>
      <c r="G28" s="713"/>
      <c r="H28" s="751">
        <v>21</v>
      </c>
      <c r="I28" s="752" t="s">
        <v>738</v>
      </c>
      <c r="J28" s="753" t="s">
        <v>739</v>
      </c>
      <c r="K28" s="713"/>
      <c r="L28" s="765"/>
      <c r="M28" s="713"/>
      <c r="N28" s="713"/>
      <c r="O28" s="713"/>
      <c r="P28" s="765"/>
      <c r="Q28" s="713"/>
      <c r="R28" s="713"/>
      <c r="S28" s="713"/>
      <c r="T28" s="713"/>
      <c r="U28" s="713"/>
      <c r="V28" s="713"/>
      <c r="W28" s="1096"/>
      <c r="X28" s="794" t="s">
        <v>740</v>
      </c>
      <c r="Y28" s="795"/>
      <c r="Z28" s="796"/>
      <c r="AA28" s="797" t="s">
        <v>741</v>
      </c>
      <c r="AB28" s="796" t="s">
        <v>742</v>
      </c>
      <c r="AC28" s="798" t="s">
        <v>743</v>
      </c>
      <c r="AD28" s="799" t="s">
        <v>742</v>
      </c>
      <c r="AE28" s="797" t="s">
        <v>744</v>
      </c>
      <c r="AF28" s="796" t="s">
        <v>742</v>
      </c>
      <c r="AG28" s="797" t="s">
        <v>745</v>
      </c>
      <c r="AH28" s="796" t="s">
        <v>742</v>
      </c>
      <c r="AI28" s="800"/>
      <c r="AJ28" s="713"/>
      <c r="AK28" s="713"/>
      <c r="AL28" s="713"/>
      <c r="AM28" s="713"/>
      <c r="AN28" s="713"/>
      <c r="AO28" s="713"/>
      <c r="AP28" s="713"/>
      <c r="AQ28" s="713"/>
      <c r="AR28" s="713"/>
      <c r="AS28" s="713"/>
      <c r="AT28" s="713"/>
      <c r="AU28" s="713"/>
      <c r="AV28" s="713"/>
    </row>
    <row r="29" spans="1:48" ht="35.1" customHeight="1">
      <c r="A29" s="713"/>
      <c r="B29" s="746">
        <v>1034</v>
      </c>
      <c r="C29" s="747" t="s">
        <v>746</v>
      </c>
      <c r="D29" s="748" t="s">
        <v>545</v>
      </c>
      <c r="E29" s="749" t="s">
        <v>747</v>
      </c>
      <c r="F29" s="750" t="s">
        <v>748</v>
      </c>
      <c r="G29" s="713"/>
      <c r="H29" s="751">
        <v>22</v>
      </c>
      <c r="I29" s="752" t="s">
        <v>749</v>
      </c>
      <c r="J29" s="753" t="s">
        <v>750</v>
      </c>
      <c r="K29" s="713"/>
      <c r="L29" s="765"/>
      <c r="M29" s="713"/>
      <c r="N29" s="713"/>
      <c r="O29" s="713"/>
      <c r="P29" s="765"/>
      <c r="Q29" s="713"/>
      <c r="R29" s="713"/>
      <c r="S29" s="713"/>
      <c r="T29" s="713"/>
      <c r="U29" s="713"/>
      <c r="V29" s="713"/>
      <c r="W29" s="1096"/>
      <c r="X29" s="801" t="s">
        <v>751</v>
      </c>
      <c r="Y29" s="795"/>
      <c r="Z29" s="796"/>
      <c r="AA29" s="797" t="s">
        <v>752</v>
      </c>
      <c r="AB29" s="796" t="s">
        <v>753</v>
      </c>
      <c r="AC29" s="798" t="s">
        <v>754</v>
      </c>
      <c r="AD29" s="799" t="s">
        <v>753</v>
      </c>
      <c r="AE29" s="797" t="s">
        <v>755</v>
      </c>
      <c r="AF29" s="796" t="s">
        <v>753</v>
      </c>
      <c r="AG29" s="797" t="s">
        <v>756</v>
      </c>
      <c r="AH29" s="796" t="s">
        <v>753</v>
      </c>
      <c r="AI29" s="800"/>
      <c r="AJ29" s="713"/>
      <c r="AK29" s="713"/>
      <c r="AL29" s="713"/>
      <c r="AM29" s="713"/>
      <c r="AN29" s="713"/>
      <c r="AO29" s="713"/>
      <c r="AP29" s="713"/>
      <c r="AQ29" s="713"/>
      <c r="AR29" s="713"/>
      <c r="AS29" s="713"/>
      <c r="AT29" s="713"/>
      <c r="AU29" s="713"/>
      <c r="AV29" s="713"/>
    </row>
    <row r="30" spans="1:48" ht="35.1" customHeight="1">
      <c r="A30" s="713"/>
      <c r="B30" s="746">
        <v>1035</v>
      </c>
      <c r="C30" s="747" t="s">
        <v>757</v>
      </c>
      <c r="D30" s="748" t="s">
        <v>545</v>
      </c>
      <c r="E30" s="749" t="s">
        <v>758</v>
      </c>
      <c r="F30" s="750" t="s">
        <v>737</v>
      </c>
      <c r="G30" s="713"/>
      <c r="H30" s="751">
        <v>23</v>
      </c>
      <c r="I30" s="752" t="s">
        <v>759</v>
      </c>
      <c r="J30" s="753" t="s">
        <v>760</v>
      </c>
      <c r="K30" s="713"/>
      <c r="L30" s="765"/>
      <c r="M30" s="713"/>
      <c r="N30" s="713"/>
      <c r="O30" s="713"/>
      <c r="P30" s="765"/>
      <c r="Q30" s="713"/>
      <c r="R30" s="713"/>
      <c r="S30" s="713"/>
      <c r="T30" s="713"/>
      <c r="U30" s="713"/>
      <c r="V30" s="713"/>
      <c r="W30" s="1096"/>
      <c r="X30" s="794"/>
      <c r="Y30" s="795"/>
      <c r="Z30" s="796"/>
      <c r="AA30" s="797" t="s">
        <v>761</v>
      </c>
      <c r="AB30" s="796" t="s">
        <v>762</v>
      </c>
      <c r="AC30" s="798" t="s">
        <v>763</v>
      </c>
      <c r="AD30" s="799" t="s">
        <v>762</v>
      </c>
      <c r="AE30" s="797" t="s">
        <v>764</v>
      </c>
      <c r="AF30" s="796" t="s">
        <v>762</v>
      </c>
      <c r="AG30" s="797"/>
      <c r="AH30" s="796" t="s">
        <v>762</v>
      </c>
      <c r="AI30" s="800"/>
      <c r="AJ30" s="713"/>
      <c r="AK30" s="713"/>
      <c r="AL30" s="713" t="e">
        <f>IF(OR('[3]LÉGENDE STATUTS BIOGEO'!$C32="Introduit",'[3]LÉGENDE STATUTS BIOGEO'!$F32="Introduit non établi, échappé"),"Y","")</f>
        <v>#REF!</v>
      </c>
      <c r="AM30" s="713"/>
      <c r="AN30" s="713"/>
      <c r="AO30" s="713"/>
      <c r="AP30" s="713"/>
      <c r="AQ30" s="713"/>
      <c r="AR30" s="713"/>
      <c r="AS30" s="713"/>
      <c r="AT30" s="713"/>
      <c r="AU30" s="713"/>
      <c r="AV30" s="713"/>
    </row>
    <row r="31" spans="1:48" ht="35.1" customHeight="1">
      <c r="A31" s="713"/>
      <c r="B31" s="746">
        <v>1036</v>
      </c>
      <c r="C31" s="747" t="s">
        <v>765</v>
      </c>
      <c r="D31" s="748" t="s">
        <v>545</v>
      </c>
      <c r="E31" s="749" t="s">
        <v>766</v>
      </c>
      <c r="F31" s="750" t="s">
        <v>767</v>
      </c>
      <c r="G31" s="713"/>
      <c r="H31" s="751">
        <v>24</v>
      </c>
      <c r="I31" s="752" t="s">
        <v>768</v>
      </c>
      <c r="J31" s="753" t="s">
        <v>769</v>
      </c>
      <c r="K31" s="713"/>
      <c r="L31" s="765"/>
      <c r="M31" s="713"/>
      <c r="N31" s="713"/>
      <c r="O31" s="713"/>
      <c r="P31" s="765"/>
      <c r="Q31" s="713"/>
      <c r="R31" s="713"/>
      <c r="S31" s="713"/>
      <c r="T31" s="713"/>
      <c r="U31" s="713"/>
      <c r="V31" s="713"/>
      <c r="W31" s="1096"/>
      <c r="X31" s="794"/>
      <c r="Y31" s="795"/>
      <c r="Z31" s="796"/>
      <c r="AA31" s="797" t="s">
        <v>770</v>
      </c>
      <c r="AB31" s="796" t="s">
        <v>771</v>
      </c>
      <c r="AC31" s="798" t="s">
        <v>772</v>
      </c>
      <c r="AD31" s="799" t="s">
        <v>771</v>
      </c>
      <c r="AE31" s="797"/>
      <c r="AF31" s="796" t="s">
        <v>771</v>
      </c>
      <c r="AG31" s="797"/>
      <c r="AH31" s="796" t="s">
        <v>771</v>
      </c>
      <c r="AI31" s="800"/>
      <c r="AJ31" s="713"/>
      <c r="AK31" s="713"/>
      <c r="AL31" s="713" t="e">
        <f>IF(OR('[3]LÉGENDE STATUTS BIOGEO'!$C33="Introduit",'[3]LÉGENDE STATUTS BIOGEO'!$F33="Introduit non établi, échappé"),"Y","")</f>
        <v>#REF!</v>
      </c>
      <c r="AM31" s="713"/>
      <c r="AN31" s="713"/>
      <c r="AO31" s="713"/>
      <c r="AP31" s="713"/>
      <c r="AQ31" s="713"/>
      <c r="AR31" s="713"/>
      <c r="AS31" s="713"/>
      <c r="AT31" s="713"/>
      <c r="AU31" s="713"/>
      <c r="AV31" s="713"/>
    </row>
    <row r="32" spans="1:48" ht="35.1" customHeight="1" thickBot="1">
      <c r="A32" s="713"/>
      <c r="B32" s="802">
        <v>1037</v>
      </c>
      <c r="C32" s="803" t="s">
        <v>773</v>
      </c>
      <c r="D32" s="804" t="s">
        <v>545</v>
      </c>
      <c r="E32" s="805" t="s">
        <v>774</v>
      </c>
      <c r="F32" s="806" t="s">
        <v>775</v>
      </c>
      <c r="G32" s="713"/>
      <c r="H32" s="751">
        <v>25</v>
      </c>
      <c r="I32" s="752" t="s">
        <v>776</v>
      </c>
      <c r="J32" s="753" t="s">
        <v>777</v>
      </c>
      <c r="K32" s="713"/>
      <c r="L32" s="765"/>
      <c r="M32" s="713"/>
      <c r="N32" s="713"/>
      <c r="O32" s="713"/>
      <c r="P32" s="765"/>
      <c r="Q32" s="713"/>
      <c r="R32" s="713"/>
      <c r="S32" s="713"/>
      <c r="T32" s="713"/>
      <c r="U32" s="713"/>
      <c r="V32" s="713"/>
      <c r="W32" s="1096"/>
      <c r="X32" s="794"/>
      <c r="Y32" s="795"/>
      <c r="Z32" s="796"/>
      <c r="AA32" s="797" t="s">
        <v>778</v>
      </c>
      <c r="AB32" s="796" t="s">
        <v>779</v>
      </c>
      <c r="AC32" s="798" t="s">
        <v>780</v>
      </c>
      <c r="AD32" s="796" t="s">
        <v>779</v>
      </c>
      <c r="AE32" s="797"/>
      <c r="AF32" s="796" t="s">
        <v>779</v>
      </c>
      <c r="AG32" s="797"/>
      <c r="AH32" s="796" t="s">
        <v>779</v>
      </c>
      <c r="AI32" s="807"/>
      <c r="AJ32" s="713"/>
      <c r="AK32" s="713"/>
      <c r="AL32" s="713" t="e">
        <f>IF(OR('[3]LÉGENDE STATUTS BIOGEO'!$C34="Introduit",'[3]LÉGENDE STATUTS BIOGEO'!$F34="Introduit non établi, échappé"),"Y","")</f>
        <v>#REF!</v>
      </c>
      <c r="AM32" s="713"/>
      <c r="AN32" s="713"/>
      <c r="AO32" s="713"/>
      <c r="AP32" s="713"/>
      <c r="AQ32" s="713"/>
      <c r="AR32" s="713"/>
      <c r="AS32" s="713"/>
      <c r="AT32" s="713"/>
      <c r="AU32" s="713"/>
      <c r="AV32" s="713"/>
    </row>
    <row r="33" spans="1:48" ht="35.1" customHeight="1" thickBot="1">
      <c r="A33" s="713"/>
      <c r="B33" s="808">
        <v>1040</v>
      </c>
      <c r="C33" s="809" t="s">
        <v>538</v>
      </c>
      <c r="D33" s="810" t="s">
        <v>781</v>
      </c>
      <c r="E33" s="811" t="s">
        <v>782</v>
      </c>
      <c r="F33" s="812">
        <v>3</v>
      </c>
      <c r="G33" s="713"/>
      <c r="H33" s="751">
        <v>26</v>
      </c>
      <c r="I33" s="752" t="s">
        <v>783</v>
      </c>
      <c r="J33" s="753" t="s">
        <v>784</v>
      </c>
      <c r="K33" s="713"/>
      <c r="L33" s="765"/>
      <c r="M33" s="713"/>
      <c r="N33" s="713"/>
      <c r="O33" s="713"/>
      <c r="P33" s="765"/>
      <c r="Q33" s="713"/>
      <c r="R33" s="713"/>
      <c r="S33" s="713"/>
      <c r="T33" s="713"/>
      <c r="U33" s="713"/>
      <c r="V33" s="713"/>
      <c r="W33" s="1096"/>
      <c r="X33" s="813"/>
      <c r="Y33" s="814"/>
      <c r="Z33" s="815"/>
      <c r="AA33" s="797" t="s">
        <v>785</v>
      </c>
      <c r="AB33" s="815"/>
      <c r="AC33" s="798" t="s">
        <v>786</v>
      </c>
      <c r="AD33" s="816"/>
      <c r="AE33" s="817"/>
      <c r="AF33" s="815"/>
      <c r="AG33" s="817"/>
      <c r="AH33" s="815"/>
      <c r="AI33" s="807"/>
      <c r="AJ33" s="713"/>
      <c r="AK33" s="713"/>
      <c r="AL33" s="713" t="e">
        <f>IF(OR('[3]LÉGENDE STATUTS BIOGEO'!$C35="Introduit",'[3]LÉGENDE STATUTS BIOGEO'!$F35="Introduit non établi, échappé"),"Y","")</f>
        <v>#REF!</v>
      </c>
      <c r="AM33" s="713"/>
      <c r="AN33" s="713"/>
      <c r="AO33" s="713"/>
      <c r="AP33" s="713"/>
      <c r="AQ33" s="713"/>
      <c r="AR33" s="713"/>
      <c r="AS33" s="713"/>
      <c r="AT33" s="713"/>
      <c r="AU33" s="713"/>
      <c r="AV33" s="713"/>
    </row>
    <row r="34" spans="1:48" ht="35.1" customHeight="1" thickBot="1">
      <c r="A34" s="713"/>
      <c r="B34" s="808">
        <v>1050</v>
      </c>
      <c r="C34" s="809" t="s">
        <v>787</v>
      </c>
      <c r="D34" s="810" t="s">
        <v>545</v>
      </c>
      <c r="E34" s="811" t="s">
        <v>788</v>
      </c>
      <c r="F34" s="812" t="s">
        <v>552</v>
      </c>
      <c r="G34" s="713"/>
      <c r="H34" s="751">
        <v>27</v>
      </c>
      <c r="I34" s="752" t="s">
        <v>789</v>
      </c>
      <c r="J34" s="753" t="s">
        <v>790</v>
      </c>
      <c r="K34" s="713"/>
      <c r="L34" s="765"/>
      <c r="M34" s="713"/>
      <c r="N34" s="713"/>
      <c r="O34" s="713"/>
      <c r="P34" s="765"/>
      <c r="Q34" s="713"/>
      <c r="R34" s="713"/>
      <c r="S34" s="713"/>
      <c r="T34" s="713"/>
      <c r="U34" s="713"/>
      <c r="V34" s="713"/>
      <c r="W34" s="1096"/>
      <c r="X34" s="818"/>
      <c r="Y34" s="819"/>
      <c r="Z34" s="820"/>
      <c r="AA34" s="817" t="s">
        <v>791</v>
      </c>
      <c r="AB34" s="820"/>
      <c r="AC34" s="821"/>
      <c r="AD34" s="822"/>
      <c r="AE34" s="823"/>
      <c r="AF34" s="820"/>
      <c r="AG34" s="823"/>
      <c r="AH34" s="820"/>
      <c r="AI34" s="824"/>
      <c r="AJ34" s="713"/>
      <c r="AK34" s="713"/>
      <c r="AL34" s="713" t="e">
        <f>IF(OR('[3]LÉGENDE STATUTS BIOGEO'!$C36="Introduit",'[3]LÉGENDE STATUTS BIOGEO'!$F36="Introduit non établi, échappé"),"Y","")</f>
        <v>#REF!</v>
      </c>
      <c r="AM34" s="713"/>
      <c r="AN34" s="713"/>
      <c r="AO34" s="713"/>
      <c r="AP34" s="713"/>
      <c r="AQ34" s="713"/>
      <c r="AR34" s="713"/>
      <c r="AS34" s="713"/>
      <c r="AT34" s="713"/>
      <c r="AU34" s="713"/>
      <c r="AV34" s="713"/>
    </row>
    <row r="35" spans="1:48" ht="35.1" customHeight="1" thickBot="1">
      <c r="A35" s="713"/>
      <c r="B35" s="733">
        <v>1051</v>
      </c>
      <c r="C35" s="734" t="s">
        <v>792</v>
      </c>
      <c r="D35" s="735" t="s">
        <v>545</v>
      </c>
      <c r="E35" s="736" t="s">
        <v>793</v>
      </c>
      <c r="F35" s="737" t="s">
        <v>471</v>
      </c>
      <c r="G35" s="713"/>
      <c r="H35" s="751">
        <v>28</v>
      </c>
      <c r="I35" s="752" t="s">
        <v>794</v>
      </c>
      <c r="J35" s="753" t="s">
        <v>795</v>
      </c>
      <c r="K35" s="713"/>
      <c r="L35" s="765"/>
      <c r="M35" s="713"/>
      <c r="N35" s="713"/>
      <c r="O35" s="713"/>
      <c r="P35" s="765"/>
      <c r="Q35" s="713"/>
      <c r="R35" s="713"/>
      <c r="S35" s="713"/>
      <c r="T35" s="713"/>
      <c r="U35" s="713"/>
      <c r="V35" s="713"/>
      <c r="W35" s="1097"/>
      <c r="X35" s="818"/>
      <c r="Y35" s="819"/>
      <c r="Z35" s="820"/>
      <c r="AA35" s="817" t="s">
        <v>796</v>
      </c>
      <c r="AB35" s="820"/>
      <c r="AC35" s="821"/>
      <c r="AD35" s="822"/>
      <c r="AE35" s="823"/>
      <c r="AF35" s="820"/>
      <c r="AG35" s="823"/>
      <c r="AH35" s="820"/>
      <c r="AI35" s="824"/>
      <c r="AJ35" s="713"/>
      <c r="AK35" s="825" t="s">
        <v>797</v>
      </c>
      <c r="AL35" s="826" t="s">
        <v>676</v>
      </c>
      <c r="AM35" s="826" t="s">
        <v>684</v>
      </c>
      <c r="AN35" s="826" t="s">
        <v>659</v>
      </c>
      <c r="AO35" s="826" t="s">
        <v>798</v>
      </c>
      <c r="AP35" s="826" t="s">
        <v>453</v>
      </c>
      <c r="AQ35" s="826" t="s">
        <v>460</v>
      </c>
      <c r="AR35" s="827" t="s">
        <v>799</v>
      </c>
      <c r="AS35" s="713"/>
      <c r="AT35" s="713"/>
      <c r="AU35" s="713"/>
      <c r="AV35" s="713"/>
    </row>
    <row r="36" spans="1:48" ht="47.1" customHeight="1" thickBot="1">
      <c r="A36" s="713"/>
      <c r="B36" s="746">
        <v>1052</v>
      </c>
      <c r="C36" s="747" t="s">
        <v>800</v>
      </c>
      <c r="D36" s="748" t="s">
        <v>545</v>
      </c>
      <c r="E36" s="749" t="s">
        <v>801</v>
      </c>
      <c r="F36" s="750" t="s">
        <v>471</v>
      </c>
      <c r="G36" s="713"/>
      <c r="H36" s="751">
        <v>29</v>
      </c>
      <c r="I36" s="752" t="s">
        <v>802</v>
      </c>
      <c r="J36" s="753" t="s">
        <v>803</v>
      </c>
      <c r="K36" s="713"/>
      <c r="L36" s="765"/>
      <c r="M36" s="713"/>
      <c r="N36" s="713"/>
      <c r="O36" s="713"/>
      <c r="P36" s="765"/>
      <c r="Q36" s="713"/>
      <c r="R36" s="713"/>
      <c r="S36" s="713"/>
      <c r="T36" s="713"/>
      <c r="U36" s="713"/>
      <c r="V36" s="713"/>
      <c r="W36" s="828" t="s">
        <v>804</v>
      </c>
      <c r="X36" s="829"/>
      <c r="Y36" s="830"/>
      <c r="Z36" s="831"/>
      <c r="AA36" s="829"/>
      <c r="AB36" s="831"/>
      <c r="AC36" s="832"/>
      <c r="AD36" s="833"/>
      <c r="AE36" s="829"/>
      <c r="AF36" s="831"/>
      <c r="AG36" s="829"/>
      <c r="AH36" s="831"/>
      <c r="AI36" s="834" t="str">
        <f>LEFT(CONCATENATE(AK36,AL36,AM36,AN36,AO36,AP36,AQ36,AR36),1)</f>
        <v/>
      </c>
      <c r="AJ36" s="713"/>
      <c r="AK36" s="835" t="str">
        <f>IF(AA36="Non signalé (potentiel)","A",IF(AA36="Mention erronée","Q",IF(AA36="Mention douteuse ou non confirmée","D","")))</f>
        <v/>
      </c>
      <c r="AL36" s="836" t="str">
        <f>IF(AND(ISNUMBER(SEARCH("disparu",AA36,1)),ISNUMBER(SEARCH("Introduit",X36,1))),"Y","")</f>
        <v/>
      </c>
      <c r="AM36" s="836" t="str">
        <f>IF(AND(ISNUMBER(SEARCH("disparu",AA36,1)),ISNUMBER(SEARCH("endémique",Z36,1))),"Z","")</f>
        <v/>
      </c>
      <c r="AN36" s="836" t="str">
        <f>IF(ISNUMBER(SEARCH("disparu",AA36,1)),"W","")</f>
        <v/>
      </c>
      <c r="AO36" s="836" t="str">
        <f>IF(ISNUMBER(SEARCH("Introduit non établi",X36,1)),"M",IF(ISNUMBER(SEARCH("Envahissant",Y36,1)),"J",IF(ISNUMBER(SEARCH("Introduit",X36,1)),"I","")))</f>
        <v/>
      </c>
      <c r="AP36" s="836" t="str">
        <f>IF(ISNUMBER(SEARCH("Présent (irrégulier)",AA36,1)),"B","")</f>
        <v/>
      </c>
      <c r="AQ36" s="836" t="str">
        <f>IF(ISNUMBER(SEARCH("cryptogène",X36,1)),"C","")</f>
        <v/>
      </c>
      <c r="AR36" s="837" t="str">
        <f>IF(ISNUMBER(SEARCH("subendémique",Z36,1)),"S",IF(ISNUMBER(SEARCH("endémique",Z36,1)),"E",IF(ISNUMBER(SEARCH("indigène",X36,1)),"P","")))</f>
        <v/>
      </c>
      <c r="AS36" s="713"/>
      <c r="AT36" s="713"/>
      <c r="AU36" s="713"/>
      <c r="AV36" s="713"/>
    </row>
    <row r="37" spans="1:48" ht="47.25">
      <c r="A37" s="713"/>
      <c r="B37" s="746">
        <v>1053</v>
      </c>
      <c r="C37" s="747" t="s">
        <v>805</v>
      </c>
      <c r="D37" s="748" t="s">
        <v>545</v>
      </c>
      <c r="E37" s="749" t="s">
        <v>806</v>
      </c>
      <c r="F37" s="750" t="s">
        <v>471</v>
      </c>
      <c r="G37" s="713"/>
      <c r="H37" s="751">
        <v>30</v>
      </c>
      <c r="I37" s="752" t="s">
        <v>807</v>
      </c>
      <c r="J37" s="753" t="s">
        <v>808</v>
      </c>
      <c r="K37" s="713"/>
      <c r="L37" s="765"/>
      <c r="M37" s="713"/>
      <c r="N37" s="713"/>
      <c r="O37" s="713"/>
      <c r="P37" s="765"/>
      <c r="Q37" s="713"/>
      <c r="R37" s="713"/>
      <c r="S37" s="713"/>
      <c r="T37" s="713"/>
      <c r="U37" s="713"/>
      <c r="V37" s="713"/>
      <c r="W37" s="713"/>
      <c r="X37" s="713" t="s">
        <v>809</v>
      </c>
      <c r="Y37" s="713"/>
      <c r="Z37" s="713"/>
      <c r="AA37" s="713"/>
      <c r="AB37" s="713"/>
      <c r="AC37" s="713"/>
      <c r="AD37" s="713"/>
      <c r="AE37" s="713"/>
      <c r="AF37" s="713"/>
      <c r="AG37" s="713"/>
      <c r="AH37" s="713"/>
      <c r="AI37" s="24" t="s">
        <v>810</v>
      </c>
      <c r="AJ37" s="713"/>
      <c r="AK37" s="713"/>
      <c r="AL37" s="713"/>
      <c r="AM37" s="713"/>
      <c r="AN37" s="713"/>
      <c r="AO37" s="713"/>
      <c r="AP37" s="713"/>
      <c r="AQ37" s="713"/>
      <c r="AR37" s="713"/>
      <c r="AS37" s="713"/>
      <c r="AT37" s="713"/>
      <c r="AU37" s="713"/>
      <c r="AV37" s="713"/>
    </row>
    <row r="38" spans="1:48" ht="31.5">
      <c r="A38" s="713"/>
      <c r="B38" s="746">
        <v>1054</v>
      </c>
      <c r="C38" s="747" t="s">
        <v>811</v>
      </c>
      <c r="D38" s="748" t="s">
        <v>545</v>
      </c>
      <c r="E38" s="749" t="s">
        <v>812</v>
      </c>
      <c r="F38" s="750" t="s">
        <v>471</v>
      </c>
      <c r="G38" s="713"/>
      <c r="H38" s="751">
        <v>31</v>
      </c>
      <c r="I38" s="752" t="s">
        <v>813</v>
      </c>
      <c r="J38" s="753" t="s">
        <v>814</v>
      </c>
      <c r="K38" s="713"/>
      <c r="L38" s="765"/>
      <c r="M38" s="713"/>
      <c r="N38" s="713"/>
      <c r="O38" s="713"/>
      <c r="P38" s="765"/>
      <c r="Q38" s="713"/>
      <c r="R38" s="713"/>
      <c r="S38" s="713"/>
      <c r="T38" s="713"/>
      <c r="U38" s="713"/>
      <c r="V38" s="713"/>
      <c r="W38" s="713"/>
      <c r="X38" s="713"/>
      <c r="Y38" s="713"/>
      <c r="Z38" s="713"/>
      <c r="AA38" s="713"/>
      <c r="AB38" s="713"/>
      <c r="AC38" s="713"/>
      <c r="AD38" s="713"/>
      <c r="AE38" s="713"/>
      <c r="AF38" s="713"/>
      <c r="AG38" s="713"/>
      <c r="AH38" s="713"/>
      <c r="AI38" s="713"/>
      <c r="AJ38" s="713"/>
      <c r="AK38" s="713"/>
      <c r="AL38" s="713"/>
      <c r="AM38" s="713"/>
      <c r="AN38" s="713"/>
      <c r="AO38" s="713"/>
      <c r="AP38" s="713"/>
      <c r="AQ38" s="713"/>
      <c r="AR38" s="713"/>
      <c r="AS38" s="713"/>
      <c r="AT38" s="713"/>
      <c r="AU38" s="713"/>
      <c r="AV38" s="713"/>
    </row>
    <row r="39" spans="1:48" ht="31.5">
      <c r="A39" s="713"/>
      <c r="B39" s="746">
        <v>1055</v>
      </c>
      <c r="C39" s="747" t="s">
        <v>815</v>
      </c>
      <c r="D39" s="748" t="s">
        <v>545</v>
      </c>
      <c r="E39" s="749" t="s">
        <v>816</v>
      </c>
      <c r="F39" s="750" t="s">
        <v>471</v>
      </c>
      <c r="G39" s="713"/>
      <c r="H39" s="751">
        <v>32</v>
      </c>
      <c r="I39" s="752" t="s">
        <v>817</v>
      </c>
      <c r="J39" s="753" t="s">
        <v>818</v>
      </c>
      <c r="K39" s="713"/>
      <c r="L39" s="765"/>
      <c r="M39" s="713"/>
      <c r="N39" s="713"/>
      <c r="O39" s="713"/>
      <c r="P39" s="765"/>
      <c r="Q39" s="713"/>
      <c r="R39" s="713"/>
      <c r="S39" s="713"/>
      <c r="T39" s="713"/>
      <c r="U39" s="713"/>
      <c r="V39" s="713"/>
      <c r="W39" s="713"/>
      <c r="X39" s="713"/>
      <c r="Y39" s="713"/>
      <c r="Z39" s="713"/>
      <c r="AA39" s="713"/>
      <c r="AB39" s="713"/>
      <c r="AC39" s="713"/>
      <c r="AD39" s="713"/>
      <c r="AE39" s="713"/>
      <c r="AF39" s="713"/>
      <c r="AG39" s="713"/>
      <c r="AH39" s="713"/>
      <c r="AI39" s="713"/>
      <c r="AJ39" s="713"/>
      <c r="AK39" s="713"/>
      <c r="AL39" s="713"/>
      <c r="AM39" s="713"/>
      <c r="AN39" s="713"/>
      <c r="AO39" s="713"/>
      <c r="AP39" s="713"/>
      <c r="AQ39" s="713"/>
      <c r="AR39" s="713"/>
      <c r="AS39" s="713"/>
      <c r="AT39" s="713"/>
      <c r="AU39" s="713"/>
      <c r="AV39" s="713"/>
    </row>
    <row r="40" spans="1:48" ht="31.5">
      <c r="A40" s="713"/>
      <c r="B40" s="746">
        <v>1056</v>
      </c>
      <c r="C40" s="747" t="s">
        <v>819</v>
      </c>
      <c r="D40" s="748" t="s">
        <v>545</v>
      </c>
      <c r="E40" s="749" t="s">
        <v>820</v>
      </c>
      <c r="F40" s="750" t="s">
        <v>471</v>
      </c>
      <c r="G40" s="713"/>
      <c r="H40" s="751">
        <v>33</v>
      </c>
      <c r="I40" s="752" t="s">
        <v>821</v>
      </c>
      <c r="J40" s="753" t="s">
        <v>760</v>
      </c>
      <c r="K40" s="713"/>
      <c r="L40" s="765"/>
      <c r="M40" s="713"/>
      <c r="N40" s="713"/>
      <c r="O40" s="713"/>
      <c r="P40" s="765"/>
      <c r="Q40" s="713"/>
      <c r="R40" s="713"/>
      <c r="S40" s="713"/>
      <c r="T40" s="713"/>
      <c r="U40" s="713"/>
      <c r="V40" s="713"/>
      <c r="W40" s="713"/>
      <c r="X40" s="713"/>
      <c r="Y40" s="713"/>
      <c r="Z40" s="713"/>
      <c r="AA40" s="713"/>
      <c r="AB40" s="713"/>
      <c r="AC40" s="713"/>
      <c r="AD40" s="713"/>
      <c r="AE40" s="713"/>
      <c r="AF40" s="713"/>
      <c r="AG40" s="713"/>
      <c r="AH40" s="713"/>
      <c r="AI40" s="713"/>
      <c r="AJ40" s="713"/>
      <c r="AK40" s="713"/>
      <c r="AL40" s="713"/>
      <c r="AM40" s="713"/>
      <c r="AN40" s="713"/>
      <c r="AO40" s="713"/>
      <c r="AP40" s="713"/>
      <c r="AQ40" s="713"/>
      <c r="AR40" s="713"/>
      <c r="AS40" s="713"/>
      <c r="AT40" s="713"/>
      <c r="AU40" s="713"/>
      <c r="AV40" s="713"/>
    </row>
    <row r="41" spans="1:48" ht="31.5">
      <c r="A41" s="713"/>
      <c r="B41" s="746">
        <v>1057</v>
      </c>
      <c r="C41" s="747" t="s">
        <v>822</v>
      </c>
      <c r="D41" s="748" t="s">
        <v>545</v>
      </c>
      <c r="E41" s="749" t="s">
        <v>823</v>
      </c>
      <c r="F41" s="750" t="s">
        <v>471</v>
      </c>
      <c r="G41" s="713"/>
      <c r="H41" s="751">
        <v>34</v>
      </c>
      <c r="I41" s="752" t="s">
        <v>824</v>
      </c>
      <c r="J41" s="753" t="s">
        <v>769</v>
      </c>
      <c r="K41" s="713"/>
      <c r="L41" s="765"/>
      <c r="M41" s="713"/>
      <c r="N41" s="713"/>
      <c r="O41" s="713"/>
      <c r="P41" s="765"/>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3"/>
      <c r="AV41" s="713"/>
    </row>
    <row r="42" spans="1:48" ht="31.5">
      <c r="A42" s="713"/>
      <c r="B42" s="746">
        <v>1058</v>
      </c>
      <c r="C42" s="747" t="s">
        <v>825</v>
      </c>
      <c r="D42" s="748" t="s">
        <v>545</v>
      </c>
      <c r="E42" s="749" t="s">
        <v>826</v>
      </c>
      <c r="F42" s="750" t="s">
        <v>471</v>
      </c>
      <c r="G42" s="713"/>
      <c r="H42" s="751">
        <v>35</v>
      </c>
      <c r="I42" s="752" t="s">
        <v>827</v>
      </c>
      <c r="J42" s="753" t="s">
        <v>828</v>
      </c>
      <c r="K42" s="713"/>
      <c r="L42" s="765"/>
      <c r="M42" s="713"/>
      <c r="N42" s="713"/>
      <c r="O42" s="713"/>
      <c r="P42" s="765"/>
      <c r="Q42" s="713"/>
      <c r="R42" s="713"/>
      <c r="S42" s="713"/>
      <c r="T42" s="713"/>
      <c r="U42" s="713"/>
      <c r="V42" s="713"/>
      <c r="W42" s="713"/>
      <c r="X42" s="713"/>
      <c r="Y42" s="713"/>
      <c r="Z42" s="713"/>
      <c r="AA42" s="713"/>
      <c r="AB42" s="713"/>
      <c r="AC42" s="713"/>
      <c r="AD42" s="713"/>
      <c r="AE42" s="713"/>
      <c r="AF42" s="713"/>
      <c r="AG42" s="713"/>
      <c r="AH42" s="713"/>
      <c r="AI42" s="713"/>
      <c r="AJ42" s="713"/>
      <c r="AK42" s="713"/>
      <c r="AL42" s="713"/>
      <c r="AM42" s="713"/>
      <c r="AN42" s="713"/>
      <c r="AO42" s="713"/>
      <c r="AP42" s="713"/>
      <c r="AQ42" s="713"/>
      <c r="AR42" s="713"/>
      <c r="AS42" s="713"/>
      <c r="AT42" s="713"/>
      <c r="AU42" s="713"/>
      <c r="AV42" s="713"/>
    </row>
    <row r="43" spans="1:48" ht="31.5">
      <c r="A43" s="713"/>
      <c r="B43" s="746">
        <v>1059</v>
      </c>
      <c r="C43" s="747" t="s">
        <v>829</v>
      </c>
      <c r="D43" s="748" t="s">
        <v>545</v>
      </c>
      <c r="E43" s="749" t="s">
        <v>830</v>
      </c>
      <c r="F43" s="750" t="s">
        <v>471</v>
      </c>
      <c r="G43" s="713"/>
      <c r="H43" s="751">
        <v>36</v>
      </c>
      <c r="I43" s="752" t="s">
        <v>831</v>
      </c>
      <c r="J43" s="753" t="s">
        <v>832</v>
      </c>
      <c r="K43" s="713"/>
      <c r="L43" s="765"/>
      <c r="M43" s="713"/>
      <c r="N43" s="713"/>
      <c r="O43" s="713"/>
      <c r="P43" s="765"/>
      <c r="Q43" s="713"/>
      <c r="R43" s="713"/>
      <c r="S43" s="713"/>
      <c r="T43" s="713"/>
      <c r="U43" s="713"/>
      <c r="V43" s="713"/>
      <c r="W43" s="713"/>
      <c r="X43" s="713"/>
      <c r="Y43" s="713"/>
      <c r="Z43" s="713"/>
      <c r="AA43" s="713"/>
      <c r="AB43" s="713"/>
      <c r="AC43" s="713"/>
      <c r="AD43" s="713"/>
      <c r="AE43" s="713"/>
      <c r="AF43" s="713"/>
      <c r="AG43" s="713"/>
      <c r="AH43" s="713"/>
      <c r="AI43" s="713"/>
      <c r="AJ43" s="713"/>
      <c r="AK43" s="713"/>
      <c r="AL43" s="713"/>
      <c r="AM43" s="713"/>
      <c r="AN43" s="713"/>
      <c r="AO43" s="713"/>
      <c r="AP43" s="713"/>
      <c r="AQ43" s="713"/>
      <c r="AR43" s="713"/>
      <c r="AS43" s="713"/>
      <c r="AT43" s="713"/>
      <c r="AU43" s="713"/>
      <c r="AV43" s="713"/>
    </row>
    <row r="44" spans="1:48" ht="31.5">
      <c r="A44" s="713"/>
      <c r="B44" s="746">
        <v>1060</v>
      </c>
      <c r="C44" s="747" t="s">
        <v>833</v>
      </c>
      <c r="D44" s="748" t="s">
        <v>545</v>
      </c>
      <c r="E44" s="749" t="s">
        <v>834</v>
      </c>
      <c r="F44" s="750" t="s">
        <v>471</v>
      </c>
      <c r="G44" s="713"/>
      <c r="H44" s="751">
        <v>37</v>
      </c>
      <c r="I44" s="752" t="s">
        <v>835</v>
      </c>
      <c r="J44" s="753" t="s">
        <v>836</v>
      </c>
      <c r="K44" s="713"/>
      <c r="L44" s="765"/>
      <c r="M44" s="713"/>
      <c r="N44" s="713"/>
      <c r="O44" s="713"/>
      <c r="P44" s="765"/>
      <c r="Q44" s="713"/>
      <c r="R44" s="713"/>
      <c r="S44" s="713"/>
      <c r="T44" s="713"/>
      <c r="U44" s="713"/>
      <c r="V44" s="713"/>
      <c r="W44" s="713"/>
      <c r="X44" s="713"/>
      <c r="Y44" s="713"/>
      <c r="Z44" s="713"/>
      <c r="AA44" s="713"/>
      <c r="AB44" s="713"/>
      <c r="AC44" s="713"/>
      <c r="AD44" s="713"/>
      <c r="AE44" s="713"/>
      <c r="AF44" s="713"/>
      <c r="AG44" s="713"/>
      <c r="AH44" s="713"/>
      <c r="AI44" s="713"/>
      <c r="AJ44" s="713"/>
      <c r="AK44" s="713"/>
      <c r="AL44" s="713"/>
      <c r="AM44" s="713"/>
      <c r="AN44" s="713"/>
      <c r="AO44" s="713"/>
      <c r="AP44" s="713"/>
      <c r="AQ44" s="713"/>
      <c r="AR44" s="713"/>
      <c r="AS44" s="713"/>
      <c r="AT44" s="713"/>
      <c r="AU44" s="713"/>
      <c r="AV44" s="713"/>
    </row>
    <row r="45" spans="1:48" ht="31.5">
      <c r="A45" s="713"/>
      <c r="B45" s="746">
        <v>1061</v>
      </c>
      <c r="C45" s="747" t="s">
        <v>837</v>
      </c>
      <c r="D45" s="748" t="s">
        <v>545</v>
      </c>
      <c r="E45" s="749" t="s">
        <v>838</v>
      </c>
      <c r="F45" s="750" t="s">
        <v>471</v>
      </c>
      <c r="G45" s="713"/>
      <c r="H45" s="838">
        <v>38</v>
      </c>
      <c r="I45" s="839" t="s">
        <v>839</v>
      </c>
      <c r="J45" s="840" t="s">
        <v>840</v>
      </c>
      <c r="K45" s="713"/>
      <c r="L45" s="765"/>
      <c r="M45" s="713"/>
      <c r="N45" s="713"/>
      <c r="O45" s="713"/>
      <c r="P45" s="765"/>
      <c r="Q45" s="713"/>
      <c r="R45" s="713"/>
      <c r="S45" s="713"/>
      <c r="T45" s="713"/>
      <c r="U45" s="713"/>
      <c r="V45" s="713"/>
      <c r="W45" s="713"/>
      <c r="X45" s="713"/>
      <c r="Y45" s="713"/>
      <c r="Z45" s="713"/>
      <c r="AA45" s="713"/>
      <c r="AB45" s="713"/>
      <c r="AC45" s="713"/>
      <c r="AD45" s="713"/>
      <c r="AE45" s="713"/>
      <c r="AF45" s="713"/>
      <c r="AG45" s="713"/>
      <c r="AH45" s="713"/>
      <c r="AI45" s="713"/>
      <c r="AJ45" s="713"/>
      <c r="AK45" s="713"/>
      <c r="AL45" s="713"/>
      <c r="AM45" s="713"/>
      <c r="AN45" s="713"/>
      <c r="AO45" s="713"/>
      <c r="AP45" s="713"/>
      <c r="AQ45" s="713"/>
      <c r="AR45" s="713"/>
      <c r="AS45" s="713"/>
      <c r="AT45" s="713"/>
      <c r="AU45" s="713"/>
      <c r="AV45" s="713"/>
    </row>
    <row r="46" spans="1:48" ht="31.5">
      <c r="A46" s="713"/>
      <c r="B46" s="746">
        <v>1062</v>
      </c>
      <c r="C46" s="747" t="s">
        <v>841</v>
      </c>
      <c r="D46" s="748" t="s">
        <v>545</v>
      </c>
      <c r="E46" s="749" t="s">
        <v>842</v>
      </c>
      <c r="F46" s="750" t="s">
        <v>471</v>
      </c>
      <c r="G46" s="713"/>
      <c r="H46" s="841">
        <v>39</v>
      </c>
      <c r="I46" s="842" t="s">
        <v>843</v>
      </c>
      <c r="J46" s="843" t="s">
        <v>844</v>
      </c>
      <c r="K46" s="713"/>
      <c r="L46" s="765"/>
      <c r="M46" s="713"/>
      <c r="N46" s="713"/>
      <c r="O46" s="713"/>
      <c r="P46" s="765"/>
      <c r="Q46" s="713"/>
      <c r="R46" s="713"/>
      <c r="S46" s="713"/>
      <c r="T46" s="713"/>
      <c r="U46" s="713"/>
      <c r="V46" s="713"/>
      <c r="W46" s="713"/>
      <c r="X46" s="713"/>
      <c r="Y46" s="713"/>
      <c r="Z46" s="713"/>
      <c r="AA46" s="713"/>
      <c r="AB46" s="713"/>
      <c r="AC46" s="713"/>
      <c r="AD46" s="713"/>
      <c r="AE46" s="713"/>
      <c r="AF46" s="713"/>
      <c r="AG46" s="713"/>
      <c r="AH46" s="713"/>
      <c r="AI46" s="713"/>
      <c r="AJ46" s="713"/>
      <c r="AK46" s="713"/>
      <c r="AL46" s="713"/>
      <c r="AM46" s="713"/>
      <c r="AN46" s="713"/>
      <c r="AO46" s="713"/>
      <c r="AP46" s="713"/>
      <c r="AQ46" s="713"/>
      <c r="AR46" s="713"/>
      <c r="AS46" s="713"/>
      <c r="AT46" s="713"/>
      <c r="AU46" s="713"/>
      <c r="AV46" s="713"/>
    </row>
    <row r="47" spans="1:48" ht="31.5">
      <c r="A47" s="713"/>
      <c r="B47" s="746">
        <v>1063</v>
      </c>
      <c r="C47" s="747" t="s">
        <v>845</v>
      </c>
      <c r="D47" s="748" t="s">
        <v>545</v>
      </c>
      <c r="E47" s="749" t="s">
        <v>846</v>
      </c>
      <c r="F47" s="750" t="s">
        <v>471</v>
      </c>
      <c r="G47" s="713"/>
      <c r="H47" s="841">
        <v>40</v>
      </c>
      <c r="I47" s="842" t="s">
        <v>847</v>
      </c>
      <c r="J47" s="843" t="s">
        <v>848</v>
      </c>
      <c r="K47" s="713"/>
      <c r="L47" s="765"/>
      <c r="M47" s="713"/>
      <c r="N47" s="713"/>
      <c r="O47" s="713"/>
      <c r="P47" s="765"/>
      <c r="Q47" s="713"/>
      <c r="R47" s="713"/>
      <c r="S47" s="713"/>
      <c r="T47" s="713"/>
      <c r="U47" s="713"/>
      <c r="V47" s="713"/>
      <c r="W47" s="713"/>
      <c r="X47" s="713"/>
      <c r="Y47" s="713"/>
      <c r="Z47" s="713"/>
      <c r="AA47" s="713"/>
      <c r="AB47" s="713"/>
      <c r="AC47" s="713"/>
      <c r="AD47" s="713"/>
      <c r="AE47" s="713"/>
      <c r="AF47" s="713"/>
      <c r="AG47" s="713"/>
      <c r="AH47" s="713"/>
      <c r="AI47" s="713"/>
      <c r="AJ47" s="713"/>
      <c r="AK47" s="713"/>
      <c r="AL47" s="713"/>
      <c r="AM47" s="713"/>
      <c r="AN47" s="713"/>
      <c r="AO47" s="713"/>
      <c r="AP47" s="713"/>
      <c r="AQ47" s="713"/>
      <c r="AR47" s="713"/>
      <c r="AS47" s="713"/>
      <c r="AT47" s="713"/>
      <c r="AU47" s="713"/>
      <c r="AV47" s="713"/>
    </row>
    <row r="48" spans="1:48" ht="31.5">
      <c r="A48" s="713"/>
      <c r="B48" s="746">
        <v>1064</v>
      </c>
      <c r="C48" s="747" t="s">
        <v>849</v>
      </c>
      <c r="D48" s="748" t="s">
        <v>545</v>
      </c>
      <c r="E48" s="749" t="s">
        <v>850</v>
      </c>
      <c r="F48" s="750" t="s">
        <v>471</v>
      </c>
      <c r="G48" s="713"/>
      <c r="H48" s="841">
        <v>41</v>
      </c>
      <c r="I48" s="842" t="s">
        <v>851</v>
      </c>
      <c r="J48" s="843" t="s">
        <v>852</v>
      </c>
      <c r="K48" s="713"/>
      <c r="L48" s="765"/>
      <c r="M48" s="713"/>
      <c r="N48" s="713"/>
      <c r="O48" s="713"/>
      <c r="P48" s="765"/>
      <c r="Q48" s="713"/>
      <c r="R48" s="713"/>
      <c r="S48" s="713"/>
      <c r="T48" s="713"/>
      <c r="U48" s="713"/>
      <c r="V48" s="713"/>
      <c r="W48" s="713"/>
      <c r="X48" s="713"/>
      <c r="Y48" s="713"/>
      <c r="Z48" s="713"/>
      <c r="AA48" s="713"/>
      <c r="AB48" s="713"/>
      <c r="AC48" s="713"/>
      <c r="AD48" s="713"/>
      <c r="AE48" s="713"/>
      <c r="AF48" s="713"/>
      <c r="AG48" s="713"/>
      <c r="AH48" s="713"/>
      <c r="AI48" s="713"/>
      <c r="AJ48" s="713"/>
      <c r="AK48" s="713"/>
      <c r="AL48" s="713"/>
      <c r="AM48" s="713"/>
      <c r="AN48" s="713"/>
      <c r="AO48" s="713"/>
      <c r="AP48" s="713"/>
      <c r="AQ48" s="713"/>
      <c r="AR48" s="713"/>
      <c r="AS48" s="713"/>
      <c r="AT48" s="713"/>
      <c r="AU48" s="713"/>
      <c r="AV48" s="713"/>
    </row>
    <row r="49" spans="1:48" ht="31.5">
      <c r="A49" s="713"/>
      <c r="B49" s="746">
        <v>1065</v>
      </c>
      <c r="C49" s="747" t="s">
        <v>853</v>
      </c>
      <c r="D49" s="748" t="s">
        <v>545</v>
      </c>
      <c r="E49" s="749" t="s">
        <v>854</v>
      </c>
      <c r="F49" s="750" t="s">
        <v>471</v>
      </c>
      <c r="G49" s="713"/>
      <c r="H49" s="841">
        <v>42</v>
      </c>
      <c r="I49" s="842" t="s">
        <v>855</v>
      </c>
      <c r="J49" s="843" t="s">
        <v>856</v>
      </c>
      <c r="K49" s="713"/>
      <c r="L49" s="765"/>
      <c r="M49" s="713"/>
      <c r="N49" s="713"/>
      <c r="O49" s="713"/>
      <c r="P49" s="765"/>
      <c r="Q49" s="713"/>
      <c r="R49" s="713"/>
      <c r="S49" s="713"/>
      <c r="T49" s="713"/>
      <c r="U49" s="713"/>
      <c r="V49" s="713"/>
      <c r="W49" s="713"/>
      <c r="X49" s="713"/>
      <c r="Y49" s="713"/>
      <c r="Z49" s="713"/>
      <c r="AA49" s="713"/>
      <c r="AB49" s="713"/>
      <c r="AC49" s="713"/>
      <c r="AD49" s="713"/>
      <c r="AE49" s="713"/>
      <c r="AF49" s="713"/>
      <c r="AG49" s="713"/>
      <c r="AH49" s="713"/>
      <c r="AI49" s="713"/>
      <c r="AJ49" s="713"/>
      <c r="AK49" s="713"/>
      <c r="AL49" s="713"/>
      <c r="AM49" s="713"/>
      <c r="AN49" s="713"/>
      <c r="AO49" s="713"/>
      <c r="AP49" s="713"/>
      <c r="AQ49" s="713"/>
      <c r="AR49" s="713"/>
      <c r="AS49" s="713"/>
      <c r="AT49" s="713"/>
      <c r="AU49" s="713"/>
      <c r="AV49" s="713"/>
    </row>
    <row r="50" spans="1:48" ht="32.25" thickBot="1">
      <c r="A50" s="713"/>
      <c r="B50" s="844">
        <v>1066</v>
      </c>
      <c r="C50" s="845" t="s">
        <v>857</v>
      </c>
      <c r="D50" s="846" t="s">
        <v>545</v>
      </c>
      <c r="E50" s="847" t="s">
        <v>858</v>
      </c>
      <c r="F50" s="848" t="s">
        <v>471</v>
      </c>
      <c r="G50" s="713"/>
      <c r="H50" s="841">
        <v>43</v>
      </c>
      <c r="I50" s="842" t="s">
        <v>859</v>
      </c>
      <c r="J50" s="843" t="s">
        <v>860</v>
      </c>
      <c r="K50" s="713"/>
      <c r="L50" s="765"/>
      <c r="M50" s="713"/>
      <c r="N50" s="713"/>
      <c r="O50" s="713"/>
      <c r="P50" s="765"/>
      <c r="Q50" s="713"/>
      <c r="R50" s="713"/>
      <c r="S50" s="713"/>
      <c r="T50" s="713"/>
      <c r="U50" s="713"/>
      <c r="V50" s="713"/>
      <c r="W50" s="713"/>
      <c r="X50" s="713"/>
      <c r="Y50" s="713"/>
      <c r="Z50" s="713"/>
      <c r="AA50" s="713"/>
      <c r="AB50" s="713"/>
      <c r="AC50" s="713"/>
      <c r="AD50" s="713"/>
      <c r="AE50" s="713"/>
      <c r="AF50" s="713"/>
      <c r="AG50" s="713"/>
      <c r="AH50" s="713"/>
      <c r="AI50" s="713"/>
      <c r="AJ50" s="713"/>
      <c r="AK50" s="713"/>
      <c r="AL50" s="713"/>
      <c r="AM50" s="713"/>
      <c r="AN50" s="713"/>
      <c r="AO50" s="713"/>
      <c r="AP50" s="713"/>
      <c r="AQ50" s="713"/>
      <c r="AR50" s="713"/>
      <c r="AS50" s="713"/>
      <c r="AT50" s="713"/>
      <c r="AU50" s="713"/>
      <c r="AV50" s="713"/>
    </row>
    <row r="51" spans="1:48" ht="32.25" thickBot="1">
      <c r="A51" s="713"/>
      <c r="B51" s="808">
        <v>1090</v>
      </c>
      <c r="C51" s="809" t="s">
        <v>861</v>
      </c>
      <c r="D51" s="810" t="s">
        <v>545</v>
      </c>
      <c r="E51" s="811" t="s">
        <v>862</v>
      </c>
      <c r="F51" s="812" t="s">
        <v>863</v>
      </c>
      <c r="G51" s="713"/>
      <c r="H51" s="841">
        <v>44</v>
      </c>
      <c r="I51" s="842" t="s">
        <v>864</v>
      </c>
      <c r="J51" s="843" t="s">
        <v>865</v>
      </c>
      <c r="K51" s="713"/>
      <c r="L51" s="765"/>
      <c r="M51" s="713"/>
      <c r="N51" s="713"/>
      <c r="O51" s="713"/>
      <c r="P51" s="765"/>
      <c r="Q51" s="713"/>
      <c r="R51" s="713"/>
      <c r="S51" s="713"/>
      <c r="T51" s="713"/>
      <c r="U51" s="713"/>
      <c r="V51" s="713"/>
      <c r="W51" s="713"/>
      <c r="X51" s="714"/>
      <c r="Y51" s="714"/>
      <c r="Z51" s="714"/>
      <c r="AA51" s="714"/>
      <c r="AB51" s="714"/>
      <c r="AC51" s="714"/>
      <c r="AD51" s="714"/>
      <c r="AE51" s="714"/>
      <c r="AF51" s="714"/>
      <c r="AG51" s="714"/>
      <c r="AH51" s="714"/>
      <c r="AI51" s="714"/>
      <c r="AJ51" s="713"/>
      <c r="AK51" s="713"/>
      <c r="AL51" s="713"/>
      <c r="AM51" s="713"/>
      <c r="AN51" s="713"/>
      <c r="AO51" s="713"/>
      <c r="AP51" s="713"/>
      <c r="AQ51" s="713"/>
      <c r="AR51" s="713"/>
      <c r="AS51" s="713"/>
      <c r="AT51" s="713"/>
      <c r="AU51" s="713"/>
      <c r="AV51" s="713"/>
    </row>
    <row r="52" spans="1:48">
      <c r="A52" s="713"/>
      <c r="B52" s="714"/>
      <c r="C52" s="714"/>
      <c r="D52" s="714"/>
      <c r="E52" s="714"/>
      <c r="F52" s="715"/>
      <c r="G52" s="713"/>
      <c r="H52" s="841">
        <v>45</v>
      </c>
      <c r="I52" s="842" t="s">
        <v>866</v>
      </c>
      <c r="J52" s="843" t="s">
        <v>867</v>
      </c>
      <c r="K52" s="713"/>
      <c r="L52" s="765"/>
      <c r="M52" s="713"/>
      <c r="N52" s="713"/>
      <c r="O52" s="713"/>
      <c r="P52" s="765"/>
      <c r="Q52" s="713"/>
      <c r="R52" s="713"/>
      <c r="S52" s="713"/>
      <c r="T52" s="713"/>
      <c r="U52" s="713"/>
      <c r="V52" s="713"/>
      <c r="W52" s="713"/>
      <c r="X52" s="713"/>
      <c r="Y52" s="713"/>
      <c r="Z52" s="713"/>
      <c r="AA52" s="713"/>
      <c r="AB52" s="713"/>
      <c r="AC52" s="713"/>
      <c r="AD52" s="713"/>
      <c r="AE52" s="713"/>
      <c r="AF52" s="713"/>
      <c r="AG52" s="713"/>
      <c r="AH52" s="713"/>
      <c r="AI52" s="713"/>
      <c r="AJ52" s="714"/>
      <c r="AK52" s="714"/>
      <c r="AL52" s="714"/>
      <c r="AM52" s="713"/>
      <c r="AN52" s="713"/>
      <c r="AO52" s="713"/>
      <c r="AP52" s="713"/>
      <c r="AQ52" s="713"/>
      <c r="AR52" s="713"/>
      <c r="AS52" s="713"/>
      <c r="AT52" s="713"/>
      <c r="AU52" s="713"/>
      <c r="AV52" s="713"/>
    </row>
    <row r="53" spans="1:48">
      <c r="A53" s="713"/>
      <c r="B53" s="714"/>
      <c r="C53" s="714"/>
      <c r="D53" s="714"/>
      <c r="E53" s="714"/>
      <c r="F53" s="715"/>
      <c r="G53" s="713"/>
      <c r="H53" s="841">
        <v>46</v>
      </c>
      <c r="I53" s="842" t="s">
        <v>868</v>
      </c>
      <c r="J53" s="843" t="s">
        <v>869</v>
      </c>
      <c r="K53" s="713"/>
      <c r="L53" s="765"/>
      <c r="M53" s="713"/>
      <c r="N53" s="713"/>
      <c r="O53" s="713"/>
      <c r="P53" s="765"/>
      <c r="Q53" s="713"/>
      <c r="R53" s="713"/>
      <c r="S53" s="713"/>
      <c r="T53" s="713"/>
      <c r="U53" s="713"/>
      <c r="V53" s="713"/>
      <c r="W53" s="713"/>
      <c r="X53" s="713"/>
      <c r="Y53" s="713"/>
      <c r="Z53" s="713"/>
      <c r="AA53" s="713"/>
      <c r="AB53" s="713"/>
      <c r="AC53" s="713"/>
      <c r="AD53" s="713"/>
      <c r="AE53" s="713"/>
      <c r="AF53" s="713"/>
      <c r="AG53" s="713"/>
      <c r="AH53" s="713"/>
      <c r="AI53" s="713"/>
      <c r="AJ53" s="713"/>
      <c r="AK53" s="713"/>
      <c r="AL53" s="713"/>
      <c r="AM53" s="713"/>
      <c r="AN53" s="713"/>
      <c r="AO53" s="713"/>
      <c r="AP53" s="713"/>
      <c r="AQ53" s="713"/>
      <c r="AR53" s="713"/>
      <c r="AS53" s="713"/>
      <c r="AT53" s="713"/>
      <c r="AU53" s="713"/>
      <c r="AV53" s="713"/>
    </row>
    <row r="54" spans="1:48" ht="16.5" thickBot="1">
      <c r="A54" s="713"/>
      <c r="B54" s="714"/>
      <c r="C54" s="714"/>
      <c r="D54" s="714"/>
      <c r="E54" s="714"/>
      <c r="F54" s="715"/>
      <c r="G54" s="713"/>
      <c r="H54" s="849">
        <v>47</v>
      </c>
      <c r="I54" s="850" t="s">
        <v>870</v>
      </c>
      <c r="J54" s="851" t="s">
        <v>871</v>
      </c>
      <c r="K54" s="713"/>
      <c r="L54" s="765"/>
      <c r="M54" s="713"/>
      <c r="N54" s="713"/>
      <c r="O54" s="713"/>
      <c r="P54" s="765"/>
      <c r="Q54" s="713"/>
      <c r="R54" s="713"/>
      <c r="S54" s="713"/>
      <c r="T54" s="713"/>
      <c r="U54" s="713"/>
      <c r="V54" s="713"/>
      <c r="W54" s="714"/>
      <c r="X54" s="713"/>
      <c r="Y54" s="713"/>
      <c r="Z54" s="713"/>
      <c r="AA54" s="713"/>
      <c r="AB54" s="713"/>
      <c r="AC54" s="713"/>
      <c r="AD54" s="713"/>
      <c r="AE54" s="713"/>
      <c r="AF54" s="713"/>
      <c r="AG54" s="713"/>
      <c r="AH54" s="713"/>
      <c r="AI54" s="713"/>
      <c r="AJ54" s="713"/>
      <c r="AK54" s="713"/>
      <c r="AL54" s="713"/>
      <c r="AM54" s="714"/>
      <c r="AN54" s="714"/>
      <c r="AO54" s="714"/>
      <c r="AP54" s="714"/>
      <c r="AQ54" s="714"/>
      <c r="AR54" s="714"/>
      <c r="AS54" s="713"/>
      <c r="AT54" s="713"/>
      <c r="AU54" s="713"/>
      <c r="AV54" s="713"/>
    </row>
    <row r="55" spans="1:48">
      <c r="A55" s="713"/>
      <c r="B55" s="714"/>
      <c r="C55" s="714"/>
      <c r="D55" s="714"/>
      <c r="E55" s="714"/>
      <c r="F55" s="715"/>
      <c r="G55" s="713"/>
      <c r="H55" s="714"/>
      <c r="I55" s="718"/>
      <c r="J55" s="715"/>
      <c r="K55" s="713"/>
      <c r="L55" s="718"/>
      <c r="M55" s="714"/>
      <c r="N55" s="715"/>
      <c r="O55" s="713"/>
      <c r="P55" s="765"/>
      <c r="Q55" s="713"/>
      <c r="R55" s="713"/>
      <c r="S55" s="713"/>
      <c r="T55" s="713"/>
      <c r="U55" s="713"/>
      <c r="V55" s="713"/>
      <c r="W55" s="713"/>
      <c r="X55" s="713"/>
      <c r="Y55" s="713"/>
      <c r="Z55" s="713"/>
      <c r="AA55" s="713"/>
      <c r="AB55" s="713"/>
      <c r="AC55" s="713"/>
      <c r="AD55" s="713"/>
      <c r="AE55" s="713"/>
      <c r="AF55" s="713"/>
      <c r="AG55" s="713"/>
      <c r="AH55" s="713"/>
      <c r="AI55" s="713"/>
      <c r="AJ55" s="713"/>
      <c r="AK55" s="713"/>
      <c r="AL55" s="713"/>
      <c r="AM55" s="713"/>
      <c r="AN55" s="713"/>
      <c r="AO55" s="713"/>
      <c r="AP55" s="713"/>
      <c r="AQ55" s="713"/>
      <c r="AR55" s="713"/>
      <c r="AS55" s="713"/>
      <c r="AT55" s="713"/>
      <c r="AU55" s="713"/>
      <c r="AV55" s="713"/>
    </row>
    <row r="56" spans="1:48" ht="200.1" customHeight="1">
      <c r="A56" s="713"/>
      <c r="B56" s="714"/>
      <c r="C56" s="714"/>
      <c r="D56" s="714"/>
      <c r="E56" s="714"/>
      <c r="F56" s="715"/>
      <c r="G56" s="713"/>
      <c r="H56" s="714"/>
      <c r="I56" s="718"/>
      <c r="J56" s="715"/>
      <c r="K56" s="713"/>
      <c r="L56" s="718"/>
      <c r="M56" s="714"/>
      <c r="N56" s="715"/>
      <c r="O56" s="713"/>
      <c r="P56" s="765"/>
      <c r="Q56" s="713"/>
      <c r="R56" s="713"/>
      <c r="S56" s="713"/>
      <c r="T56" s="713"/>
      <c r="U56" s="713"/>
      <c r="V56" s="713"/>
      <c r="W56" s="713"/>
      <c r="X56" s="713"/>
      <c r="Y56" s="713"/>
      <c r="Z56" s="713"/>
      <c r="AA56" s="713"/>
      <c r="AB56" s="713"/>
      <c r="AC56" s="713"/>
      <c r="AD56" s="713"/>
      <c r="AE56" s="713"/>
      <c r="AF56" s="713"/>
      <c r="AG56" s="713"/>
      <c r="AH56" s="713"/>
      <c r="AI56" s="713"/>
      <c r="AJ56" s="713"/>
      <c r="AK56" s="713"/>
      <c r="AL56" s="713"/>
      <c r="AM56" s="713"/>
      <c r="AN56" s="713"/>
      <c r="AO56" s="713"/>
      <c r="AP56" s="713"/>
      <c r="AQ56" s="713"/>
      <c r="AR56" s="713"/>
      <c r="AS56" s="713"/>
      <c r="AT56" s="713"/>
      <c r="AU56" s="713"/>
      <c r="AV56" s="713"/>
    </row>
    <row r="57" spans="1:48" ht="200.1" customHeight="1">
      <c r="A57" s="713"/>
      <c r="B57" s="714"/>
      <c r="C57" s="714"/>
      <c r="D57" s="714"/>
      <c r="E57" s="714"/>
      <c r="F57" s="715"/>
      <c r="G57" s="713"/>
      <c r="H57" s="714"/>
      <c r="I57" s="718"/>
      <c r="J57" s="715"/>
      <c r="K57" s="713"/>
      <c r="L57" s="718"/>
      <c r="M57" s="714"/>
      <c r="N57" s="715"/>
      <c r="O57" s="713"/>
      <c r="P57" s="765"/>
      <c r="Q57" s="713"/>
      <c r="R57" s="713"/>
      <c r="S57" s="713"/>
      <c r="T57" s="713"/>
      <c r="U57" s="713"/>
      <c r="V57" s="713"/>
      <c r="W57" s="713"/>
      <c r="X57" s="713"/>
      <c r="Y57" s="713"/>
      <c r="Z57" s="713"/>
      <c r="AA57" s="713"/>
      <c r="AB57" s="713"/>
      <c r="AC57" s="713"/>
      <c r="AD57" s="713"/>
      <c r="AE57" s="713"/>
      <c r="AF57" s="713"/>
      <c r="AG57" s="713"/>
      <c r="AH57" s="713"/>
      <c r="AI57" s="713"/>
      <c r="AJ57" s="713"/>
      <c r="AK57" s="713"/>
      <c r="AL57" s="713"/>
      <c r="AM57" s="713"/>
      <c r="AN57" s="713"/>
      <c r="AO57" s="713"/>
      <c r="AP57" s="713"/>
      <c r="AQ57" s="713"/>
      <c r="AR57" s="713"/>
      <c r="AS57" s="713"/>
      <c r="AT57" s="713"/>
      <c r="AU57" s="713"/>
      <c r="AV57" s="713"/>
    </row>
    <row r="58" spans="1:48" ht="200.1" customHeight="1">
      <c r="A58" s="713"/>
      <c r="B58" s="714"/>
      <c r="C58" s="714"/>
      <c r="D58" s="714"/>
      <c r="E58" s="714"/>
      <c r="F58" s="715"/>
      <c r="G58" s="713"/>
      <c r="J58" s="853"/>
      <c r="K58" s="713"/>
      <c r="L58" s="718"/>
      <c r="M58" s="714"/>
      <c r="N58" s="715"/>
      <c r="O58" s="713"/>
      <c r="P58" s="783"/>
      <c r="Q58" s="721"/>
      <c r="R58" s="713"/>
      <c r="S58" s="713"/>
      <c r="T58" s="713"/>
      <c r="U58" s="713"/>
      <c r="V58" s="713"/>
      <c r="W58" s="713"/>
      <c r="X58" s="713"/>
      <c r="Y58" s="713"/>
      <c r="Z58" s="713"/>
      <c r="AA58" s="713"/>
      <c r="AB58" s="713"/>
      <c r="AC58" s="713"/>
      <c r="AD58" s="713"/>
      <c r="AE58" s="713"/>
      <c r="AF58" s="713"/>
      <c r="AG58" s="713"/>
      <c r="AH58" s="713"/>
      <c r="AI58" s="713"/>
      <c r="AJ58" s="713"/>
      <c r="AK58" s="713"/>
      <c r="AL58" s="713"/>
      <c r="AM58" s="713"/>
      <c r="AN58" s="713"/>
      <c r="AO58" s="713"/>
      <c r="AP58" s="713"/>
      <c r="AQ58" s="713"/>
      <c r="AR58" s="713"/>
      <c r="AS58" s="713"/>
      <c r="AT58" s="713"/>
      <c r="AU58" s="713"/>
      <c r="AV58" s="713"/>
    </row>
    <row r="59" spans="1:48">
      <c r="A59" s="722"/>
      <c r="B59" s="714"/>
      <c r="C59" s="714"/>
      <c r="D59" s="714"/>
      <c r="E59" s="714"/>
      <c r="F59" s="715"/>
      <c r="G59" s="722"/>
      <c r="J59" s="853"/>
      <c r="K59" s="722"/>
      <c r="N59" s="853"/>
      <c r="O59" s="722"/>
      <c r="P59" s="854"/>
      <c r="Q59" s="855"/>
      <c r="W59" s="722"/>
      <c r="X59" s="722"/>
      <c r="Y59" s="722"/>
      <c r="Z59" s="722"/>
      <c r="AA59" s="722"/>
      <c r="AB59" s="722"/>
      <c r="AC59" s="722"/>
      <c r="AD59" s="722"/>
      <c r="AE59" s="722"/>
      <c r="AF59" s="722"/>
      <c r="AG59" s="722"/>
      <c r="AH59" s="722"/>
      <c r="AI59" s="722"/>
      <c r="AJ59" s="722"/>
      <c r="AK59" s="722"/>
      <c r="AL59" s="722"/>
      <c r="AM59" s="722"/>
      <c r="AN59" s="722"/>
      <c r="AO59" s="722"/>
      <c r="AP59" s="722"/>
      <c r="AQ59" s="722"/>
      <c r="AR59" s="722"/>
    </row>
    <row r="60" spans="1:48">
      <c r="A60" s="722"/>
      <c r="B60" s="714"/>
      <c r="C60" s="714"/>
      <c r="D60" s="714"/>
      <c r="E60" s="714"/>
      <c r="F60" s="715"/>
      <c r="G60" s="722"/>
      <c r="J60" s="853"/>
      <c r="K60" s="722"/>
      <c r="N60" s="853"/>
      <c r="O60" s="722"/>
      <c r="P60" s="854"/>
      <c r="Q60" s="855"/>
      <c r="T60" s="722" t="s">
        <v>872</v>
      </c>
      <c r="W60" s="722"/>
      <c r="X60" s="722"/>
      <c r="Y60" s="722"/>
      <c r="Z60" s="722"/>
      <c r="AA60" s="722"/>
      <c r="AB60" s="722"/>
      <c r="AC60" s="722"/>
      <c r="AD60" s="722"/>
      <c r="AE60" s="722"/>
      <c r="AF60" s="722"/>
      <c r="AG60" s="722"/>
      <c r="AH60" s="722"/>
      <c r="AI60" s="722"/>
      <c r="AJ60" s="722"/>
      <c r="AK60" s="722"/>
      <c r="AL60" s="722"/>
      <c r="AM60" s="722"/>
      <c r="AN60" s="722"/>
      <c r="AO60" s="722"/>
      <c r="AP60" s="722"/>
      <c r="AQ60" s="722"/>
      <c r="AR60" s="722"/>
    </row>
    <row r="61" spans="1:48" ht="18.75">
      <c r="A61" s="722"/>
      <c r="F61" s="853"/>
      <c r="G61" s="722"/>
      <c r="J61" s="853"/>
      <c r="K61" s="722"/>
      <c r="N61" s="853"/>
      <c r="O61" s="722"/>
      <c r="P61" s="854"/>
      <c r="Q61" s="855"/>
      <c r="T61" s="856" t="s">
        <v>873</v>
      </c>
      <c r="W61" s="722"/>
      <c r="X61" s="722"/>
      <c r="Y61" s="722"/>
      <c r="Z61" s="722"/>
      <c r="AA61" s="722"/>
      <c r="AB61" s="722"/>
      <c r="AC61" s="722"/>
      <c r="AD61" s="722"/>
      <c r="AE61" s="722"/>
      <c r="AF61" s="722"/>
      <c r="AG61" s="722"/>
      <c r="AH61" s="722"/>
      <c r="AI61" s="722"/>
      <c r="AJ61" s="722"/>
      <c r="AK61" s="722"/>
      <c r="AL61" s="722"/>
      <c r="AM61" s="722"/>
      <c r="AN61" s="722"/>
      <c r="AO61" s="722"/>
      <c r="AP61" s="722"/>
      <c r="AQ61" s="722"/>
      <c r="AR61" s="722"/>
    </row>
    <row r="62" spans="1:48" ht="18">
      <c r="A62" s="722"/>
      <c r="F62" s="853"/>
      <c r="G62" s="722"/>
      <c r="J62" s="853"/>
      <c r="K62" s="722"/>
      <c r="N62" s="853"/>
      <c r="O62" s="722"/>
      <c r="P62" s="854"/>
      <c r="Q62" s="855"/>
      <c r="T62" s="857" t="s">
        <v>874</v>
      </c>
      <c r="W62" s="722"/>
      <c r="AJ62" s="722"/>
      <c r="AK62" s="722"/>
      <c r="AL62" s="722"/>
      <c r="AM62" s="722"/>
      <c r="AN62" s="722"/>
      <c r="AO62" s="722"/>
      <c r="AP62" s="722"/>
      <c r="AQ62" s="722"/>
      <c r="AR62" s="722"/>
    </row>
    <row r="63" spans="1:48" ht="18">
      <c r="A63" s="722"/>
      <c r="F63" s="853"/>
      <c r="G63" s="722"/>
      <c r="J63" s="853"/>
      <c r="K63" s="722"/>
      <c r="N63" s="853"/>
      <c r="O63" s="722"/>
      <c r="P63" s="854"/>
      <c r="Q63" s="855"/>
      <c r="T63" s="857" t="s">
        <v>875</v>
      </c>
      <c r="W63" s="722"/>
      <c r="X63" s="722"/>
      <c r="Y63" s="722"/>
      <c r="Z63" s="722"/>
      <c r="AA63" s="722"/>
      <c r="AB63" s="722"/>
      <c r="AC63" s="722"/>
      <c r="AD63" s="722"/>
      <c r="AE63" s="722"/>
      <c r="AF63" s="722"/>
      <c r="AG63" s="722"/>
      <c r="AH63" s="722"/>
      <c r="AI63" s="722"/>
      <c r="AM63" s="722"/>
      <c r="AN63" s="722"/>
      <c r="AO63" s="722"/>
      <c r="AP63" s="722"/>
      <c r="AQ63" s="722"/>
      <c r="AR63" s="722"/>
    </row>
    <row r="64" spans="1:48" ht="31.5">
      <c r="A64" s="722"/>
      <c r="F64" s="853"/>
      <c r="G64" s="722"/>
      <c r="J64" s="853"/>
      <c r="K64" s="722"/>
      <c r="N64" s="853"/>
      <c r="O64" s="722"/>
      <c r="P64" s="854"/>
      <c r="Q64" s="855"/>
      <c r="T64" s="857" t="s">
        <v>876</v>
      </c>
      <c r="W64" s="722"/>
      <c r="X64" s="722"/>
      <c r="Y64" s="722"/>
      <c r="Z64" s="722"/>
      <c r="AA64" s="722"/>
      <c r="AB64" s="722"/>
      <c r="AC64" s="722"/>
      <c r="AD64" s="722"/>
      <c r="AE64" s="722"/>
      <c r="AF64" s="722"/>
      <c r="AG64" s="722"/>
      <c r="AH64" s="722"/>
      <c r="AI64" s="722"/>
      <c r="AJ64" s="722"/>
      <c r="AK64" s="722"/>
      <c r="AL64" s="722"/>
      <c r="AM64" s="722"/>
      <c r="AN64" s="722"/>
      <c r="AO64" s="722"/>
      <c r="AP64" s="722"/>
      <c r="AQ64" s="722"/>
      <c r="AR64" s="722"/>
    </row>
    <row r="65" spans="1:44" ht="31.5">
      <c r="A65" s="722"/>
      <c r="F65" s="853"/>
      <c r="G65" s="722"/>
      <c r="J65" s="853"/>
      <c r="K65" s="722"/>
      <c r="N65" s="853"/>
      <c r="O65" s="722"/>
      <c r="P65" s="854"/>
      <c r="Q65" s="855"/>
      <c r="T65" s="857" t="s">
        <v>877</v>
      </c>
      <c r="X65" s="722"/>
      <c r="Y65" s="722"/>
      <c r="Z65" s="722"/>
      <c r="AA65" s="722"/>
      <c r="AB65" s="722"/>
      <c r="AC65" s="722"/>
      <c r="AD65" s="722"/>
      <c r="AE65" s="722"/>
      <c r="AF65" s="722"/>
      <c r="AG65" s="722"/>
      <c r="AH65" s="722"/>
      <c r="AI65" s="722"/>
      <c r="AJ65" s="722"/>
      <c r="AK65" s="722"/>
      <c r="AL65" s="722"/>
    </row>
    <row r="66" spans="1:44" ht="31.5">
      <c r="A66" s="722"/>
      <c r="F66" s="853"/>
      <c r="G66" s="722"/>
      <c r="J66" s="853"/>
      <c r="K66" s="722"/>
      <c r="N66" s="853"/>
      <c r="O66" s="722"/>
      <c r="P66" s="854"/>
      <c r="Q66" s="855"/>
      <c r="T66" s="857" t="s">
        <v>878</v>
      </c>
      <c r="W66" s="722"/>
      <c r="X66" s="722"/>
      <c r="Y66" s="722"/>
      <c r="Z66" s="722"/>
      <c r="AA66" s="722"/>
      <c r="AB66" s="722"/>
      <c r="AC66" s="722"/>
      <c r="AD66" s="722"/>
      <c r="AE66" s="722"/>
      <c r="AF66" s="722"/>
      <c r="AG66" s="722"/>
      <c r="AH66" s="722"/>
      <c r="AI66" s="722"/>
      <c r="AJ66" s="722"/>
      <c r="AK66" s="722"/>
      <c r="AL66" s="722"/>
      <c r="AM66" s="722"/>
      <c r="AN66" s="722"/>
      <c r="AO66" s="722"/>
      <c r="AP66" s="722"/>
      <c r="AQ66" s="722"/>
      <c r="AR66" s="722"/>
    </row>
    <row r="67" spans="1:44">
      <c r="A67" s="722"/>
      <c r="F67" s="853"/>
      <c r="G67" s="722"/>
      <c r="J67" s="853"/>
      <c r="K67" s="722"/>
      <c r="N67" s="853"/>
      <c r="O67" s="722"/>
      <c r="P67" s="854"/>
      <c r="Q67" s="855"/>
      <c r="W67" s="722"/>
      <c r="X67" s="722"/>
      <c r="Y67" s="722"/>
      <c r="Z67" s="722"/>
      <c r="AA67" s="722"/>
      <c r="AB67" s="722"/>
      <c r="AC67" s="722"/>
      <c r="AD67" s="722"/>
      <c r="AE67" s="722"/>
      <c r="AF67" s="722"/>
      <c r="AG67" s="722"/>
      <c r="AH67" s="722"/>
      <c r="AI67" s="722"/>
      <c r="AJ67" s="722"/>
      <c r="AK67" s="722"/>
      <c r="AL67" s="722"/>
      <c r="AM67" s="722"/>
      <c r="AN67" s="722"/>
      <c r="AO67" s="722"/>
      <c r="AP67" s="722"/>
      <c r="AQ67" s="722"/>
      <c r="AR67" s="722"/>
    </row>
    <row r="68" spans="1:44">
      <c r="A68" s="722"/>
      <c r="F68" s="853"/>
      <c r="G68" s="722"/>
      <c r="J68" s="853"/>
      <c r="K68" s="722"/>
      <c r="N68" s="853"/>
      <c r="O68" s="722"/>
      <c r="P68" s="854"/>
      <c r="Q68" s="855"/>
      <c r="W68" s="722"/>
      <c r="X68" s="722"/>
      <c r="Y68" s="722"/>
      <c r="Z68" s="722"/>
      <c r="AA68" s="722"/>
      <c r="AB68" s="722"/>
      <c r="AC68" s="722"/>
      <c r="AD68" s="722"/>
      <c r="AE68" s="722"/>
      <c r="AF68" s="722"/>
      <c r="AG68" s="722"/>
      <c r="AH68" s="722"/>
      <c r="AI68" s="722"/>
      <c r="AJ68" s="722"/>
      <c r="AK68" s="722"/>
      <c r="AL68" s="722"/>
      <c r="AM68" s="722"/>
      <c r="AN68" s="722"/>
      <c r="AO68" s="722"/>
      <c r="AP68" s="722"/>
      <c r="AQ68" s="722"/>
      <c r="AR68" s="722"/>
    </row>
    <row r="69" spans="1:44">
      <c r="A69" s="722"/>
      <c r="F69" s="853"/>
      <c r="G69" s="722"/>
      <c r="J69" s="853"/>
      <c r="K69" s="722"/>
      <c r="N69" s="853"/>
      <c r="O69" s="722"/>
      <c r="P69" s="854"/>
      <c r="Q69" s="855"/>
      <c r="W69" s="722"/>
      <c r="X69" s="722"/>
      <c r="Y69" s="722"/>
      <c r="Z69" s="722"/>
      <c r="AA69" s="722"/>
      <c r="AB69" s="722"/>
      <c r="AC69" s="722"/>
      <c r="AD69" s="722"/>
      <c r="AE69" s="722"/>
      <c r="AF69" s="722"/>
      <c r="AG69" s="722"/>
      <c r="AH69" s="722"/>
      <c r="AI69" s="722"/>
      <c r="AJ69" s="722"/>
      <c r="AK69" s="722"/>
      <c r="AL69" s="722"/>
      <c r="AM69" s="722"/>
      <c r="AN69" s="722"/>
      <c r="AO69" s="722"/>
      <c r="AP69" s="722"/>
      <c r="AQ69" s="722"/>
      <c r="AR69" s="722"/>
    </row>
    <row r="70" spans="1:44">
      <c r="A70" s="722"/>
      <c r="F70" s="853"/>
      <c r="G70" s="722"/>
      <c r="J70" s="853"/>
      <c r="K70" s="722"/>
      <c r="N70" s="853"/>
      <c r="O70" s="722"/>
      <c r="P70" s="854"/>
      <c r="Q70" s="855"/>
      <c r="W70" s="722"/>
      <c r="X70" s="722"/>
      <c r="Y70" s="722"/>
      <c r="Z70" s="722"/>
      <c r="AA70" s="722"/>
      <c r="AB70" s="722"/>
      <c r="AC70" s="722"/>
      <c r="AD70" s="722"/>
      <c r="AE70" s="722"/>
      <c r="AF70" s="722"/>
      <c r="AG70" s="722"/>
      <c r="AH70" s="722"/>
      <c r="AI70" s="722"/>
      <c r="AJ70" s="722"/>
      <c r="AK70" s="722"/>
      <c r="AL70" s="722"/>
      <c r="AM70" s="722"/>
      <c r="AN70" s="722"/>
      <c r="AO70" s="722"/>
      <c r="AP70" s="722"/>
      <c r="AQ70" s="722"/>
      <c r="AR70" s="722"/>
    </row>
    <row r="71" spans="1:44">
      <c r="A71" s="722"/>
      <c r="F71" s="853"/>
      <c r="G71" s="722"/>
      <c r="J71" s="853"/>
      <c r="K71" s="722"/>
      <c r="N71" s="853"/>
      <c r="O71" s="722"/>
      <c r="P71" s="854"/>
      <c r="Q71" s="855"/>
      <c r="W71" s="722"/>
      <c r="X71" s="722"/>
      <c r="Y71" s="722"/>
      <c r="Z71" s="722"/>
      <c r="AA71" s="722"/>
      <c r="AB71" s="722"/>
      <c r="AC71" s="722"/>
      <c r="AD71" s="722"/>
      <c r="AE71" s="722"/>
      <c r="AF71" s="722"/>
      <c r="AG71" s="722"/>
      <c r="AH71" s="722"/>
      <c r="AI71" s="722"/>
      <c r="AJ71" s="722"/>
      <c r="AK71" s="722"/>
      <c r="AL71" s="722"/>
      <c r="AM71" s="722"/>
      <c r="AN71" s="722"/>
      <c r="AO71" s="722"/>
      <c r="AP71" s="722"/>
      <c r="AQ71" s="722"/>
      <c r="AR71" s="722"/>
    </row>
    <row r="72" spans="1:44">
      <c r="A72" s="722"/>
      <c r="F72" s="853"/>
      <c r="G72" s="722"/>
      <c r="J72" s="853"/>
      <c r="K72" s="722"/>
      <c r="N72" s="853"/>
      <c r="O72" s="722"/>
      <c r="P72" s="854"/>
      <c r="Q72" s="855"/>
      <c r="W72" s="722"/>
      <c r="X72" s="722"/>
      <c r="Y72" s="722"/>
      <c r="Z72" s="722"/>
      <c r="AA72" s="722"/>
      <c r="AB72" s="722"/>
      <c r="AC72" s="722"/>
      <c r="AD72" s="722"/>
      <c r="AE72" s="722"/>
      <c r="AF72" s="722"/>
      <c r="AG72" s="722"/>
      <c r="AH72" s="722"/>
      <c r="AI72" s="722"/>
      <c r="AJ72" s="722"/>
      <c r="AK72" s="722"/>
      <c r="AL72" s="722"/>
      <c r="AM72" s="722"/>
      <c r="AN72" s="722"/>
      <c r="AO72" s="722"/>
      <c r="AP72" s="722"/>
      <c r="AQ72" s="722"/>
      <c r="AR72" s="722"/>
    </row>
    <row r="73" spans="1:44">
      <c r="A73" s="722"/>
      <c r="F73" s="853"/>
      <c r="G73" s="722"/>
      <c r="J73" s="853"/>
      <c r="K73" s="722"/>
      <c r="N73" s="853"/>
      <c r="O73" s="722"/>
      <c r="P73" s="854"/>
      <c r="Q73" s="855"/>
      <c r="W73" s="722"/>
      <c r="X73" s="722"/>
      <c r="Y73" s="722"/>
      <c r="Z73" s="722"/>
      <c r="AA73" s="722"/>
      <c r="AB73" s="722"/>
      <c r="AC73" s="722"/>
      <c r="AD73" s="722"/>
      <c r="AE73" s="722"/>
      <c r="AF73" s="722"/>
      <c r="AG73" s="722"/>
      <c r="AH73" s="722"/>
      <c r="AI73" s="722"/>
      <c r="AJ73" s="722"/>
      <c r="AK73" s="722"/>
      <c r="AL73" s="722"/>
      <c r="AM73" s="722"/>
      <c r="AN73" s="722"/>
      <c r="AO73" s="722"/>
      <c r="AP73" s="722"/>
      <c r="AQ73" s="722"/>
      <c r="AR73" s="722"/>
    </row>
    <row r="74" spans="1:44">
      <c r="A74" s="722"/>
      <c r="F74" s="853"/>
      <c r="G74" s="722"/>
      <c r="J74" s="853"/>
      <c r="K74" s="722"/>
      <c r="N74" s="853"/>
      <c r="O74" s="722"/>
      <c r="P74" s="854"/>
      <c r="Q74" s="855"/>
      <c r="W74" s="722"/>
      <c r="X74" s="722"/>
      <c r="Y74" s="722"/>
      <c r="Z74" s="722"/>
      <c r="AA74" s="722"/>
      <c r="AB74" s="722"/>
      <c r="AC74" s="722"/>
      <c r="AD74" s="722"/>
      <c r="AE74" s="722"/>
      <c r="AF74" s="722"/>
      <c r="AG74" s="722"/>
      <c r="AH74" s="722"/>
      <c r="AI74" s="722"/>
      <c r="AJ74" s="722"/>
      <c r="AK74" s="722"/>
      <c r="AL74" s="722"/>
      <c r="AM74" s="722"/>
      <c r="AN74" s="722"/>
      <c r="AO74" s="722"/>
      <c r="AP74" s="722"/>
      <c r="AQ74" s="722"/>
      <c r="AR74" s="722"/>
    </row>
    <row r="75" spans="1:44">
      <c r="A75" s="722"/>
      <c r="F75" s="853"/>
      <c r="G75" s="722"/>
      <c r="J75" s="853"/>
      <c r="K75" s="722"/>
      <c r="N75" s="853"/>
      <c r="O75" s="722"/>
      <c r="W75" s="722"/>
      <c r="X75" s="722"/>
      <c r="Y75" s="722"/>
      <c r="Z75" s="722"/>
      <c r="AA75" s="722"/>
      <c r="AB75" s="722"/>
      <c r="AC75" s="722"/>
      <c r="AD75" s="722"/>
      <c r="AE75" s="722"/>
      <c r="AF75" s="722"/>
      <c r="AG75" s="722"/>
      <c r="AH75" s="722"/>
      <c r="AI75" s="722"/>
      <c r="AJ75" s="722"/>
      <c r="AK75" s="722"/>
      <c r="AL75" s="722"/>
      <c r="AM75" s="722"/>
      <c r="AN75" s="722"/>
      <c r="AO75" s="722"/>
      <c r="AP75" s="722"/>
      <c r="AQ75" s="722"/>
      <c r="AR75" s="722"/>
    </row>
    <row r="76" spans="1:44">
      <c r="A76" s="722"/>
      <c r="F76" s="853"/>
      <c r="G76" s="722"/>
      <c r="J76" s="853"/>
      <c r="K76" s="722"/>
      <c r="N76" s="853"/>
      <c r="O76" s="722"/>
      <c r="W76" s="722"/>
      <c r="X76" s="722"/>
      <c r="Y76" s="722"/>
      <c r="Z76" s="722"/>
      <c r="AA76" s="722"/>
      <c r="AB76" s="722"/>
      <c r="AC76" s="722"/>
      <c r="AD76" s="722"/>
      <c r="AE76" s="722"/>
      <c r="AF76" s="722"/>
      <c r="AG76" s="722"/>
      <c r="AH76" s="722"/>
      <c r="AI76" s="722"/>
      <c r="AJ76" s="722"/>
      <c r="AK76" s="722"/>
      <c r="AL76" s="722"/>
      <c r="AM76" s="722"/>
      <c r="AN76" s="722"/>
      <c r="AO76" s="722"/>
      <c r="AP76" s="722"/>
      <c r="AQ76" s="722"/>
      <c r="AR76" s="722"/>
    </row>
    <row r="77" spans="1:44">
      <c r="A77" s="722"/>
      <c r="F77" s="853"/>
      <c r="G77" s="722"/>
      <c r="J77" s="853"/>
      <c r="K77" s="722"/>
      <c r="N77" s="853"/>
      <c r="O77" s="722"/>
      <c r="W77" s="722"/>
      <c r="AJ77" s="722"/>
      <c r="AK77" s="722"/>
      <c r="AL77" s="722"/>
      <c r="AM77" s="722"/>
      <c r="AN77" s="722"/>
      <c r="AO77" s="722"/>
      <c r="AP77" s="722"/>
      <c r="AQ77" s="722"/>
      <c r="AR77" s="722"/>
    </row>
    <row r="78" spans="1:44">
      <c r="A78" s="722"/>
      <c r="F78" s="853"/>
      <c r="G78" s="722"/>
      <c r="J78" s="853"/>
      <c r="K78" s="722"/>
      <c r="N78" s="853"/>
      <c r="O78" s="722"/>
      <c r="W78" s="722"/>
      <c r="X78" s="722"/>
      <c r="Y78" s="722"/>
      <c r="Z78" s="722"/>
      <c r="AA78" s="722"/>
      <c r="AB78" s="722"/>
      <c r="AC78" s="722"/>
      <c r="AD78" s="722"/>
      <c r="AE78" s="722"/>
      <c r="AF78" s="722"/>
      <c r="AG78" s="722"/>
      <c r="AH78" s="722"/>
      <c r="AI78" s="722"/>
      <c r="AM78" s="722"/>
      <c r="AN78" s="722"/>
      <c r="AO78" s="722"/>
      <c r="AP78" s="722"/>
      <c r="AQ78" s="722"/>
      <c r="AR78" s="722"/>
    </row>
    <row r="79" spans="1:44">
      <c r="A79" s="722"/>
      <c r="F79" s="853"/>
      <c r="G79" s="722"/>
      <c r="J79" s="853"/>
      <c r="K79" s="722"/>
      <c r="N79" s="853"/>
      <c r="O79" s="722"/>
      <c r="W79" s="722"/>
      <c r="AJ79" s="722"/>
      <c r="AK79" s="722"/>
      <c r="AL79" s="722"/>
      <c r="AM79" s="722"/>
      <c r="AN79" s="722"/>
      <c r="AO79" s="722"/>
      <c r="AP79" s="722"/>
      <c r="AQ79" s="722"/>
      <c r="AR79" s="722"/>
    </row>
    <row r="80" spans="1:44">
      <c r="A80" s="722"/>
      <c r="F80" s="853"/>
      <c r="G80" s="722"/>
      <c r="J80" s="853"/>
      <c r="K80" s="722"/>
      <c r="N80" s="853"/>
      <c r="O80" s="722"/>
    </row>
    <row r="81" spans="1:44">
      <c r="A81" s="722"/>
      <c r="F81" s="853"/>
      <c r="G81" s="722"/>
      <c r="J81" s="853"/>
      <c r="K81" s="722"/>
      <c r="N81" s="853"/>
      <c r="O81" s="722"/>
      <c r="W81" s="722"/>
      <c r="AM81" s="722"/>
      <c r="AN81" s="722"/>
      <c r="AO81" s="722"/>
      <c r="AP81" s="722"/>
      <c r="AQ81" s="722"/>
      <c r="AR81" s="722"/>
    </row>
    <row r="82" spans="1:44">
      <c r="A82" s="722"/>
      <c r="F82" s="853"/>
      <c r="G82" s="722"/>
      <c r="J82" s="853"/>
      <c r="K82" s="722"/>
      <c r="N82" s="853"/>
      <c r="O82" s="722"/>
    </row>
    <row r="83" spans="1:44">
      <c r="A83" s="722"/>
      <c r="F83" s="853"/>
      <c r="G83" s="722"/>
      <c r="J83" s="853"/>
      <c r="K83" s="722"/>
      <c r="N83" s="853"/>
      <c r="O83" s="722"/>
    </row>
    <row r="84" spans="1:44">
      <c r="A84" s="722"/>
      <c r="F84" s="853"/>
      <c r="G84" s="722"/>
      <c r="J84" s="853"/>
      <c r="K84" s="722"/>
      <c r="N84" s="853"/>
      <c r="O84" s="722"/>
    </row>
    <row r="85" spans="1:44">
      <c r="A85" s="722"/>
      <c r="F85" s="853"/>
      <c r="G85" s="722"/>
      <c r="J85" s="853"/>
      <c r="K85" s="722"/>
      <c r="N85" s="853"/>
      <c r="O85" s="722"/>
    </row>
    <row r="86" spans="1:44">
      <c r="A86" s="722"/>
      <c r="F86" s="853"/>
      <c r="G86" s="722"/>
      <c r="K86" s="722"/>
      <c r="N86" s="853"/>
      <c r="O86" s="722"/>
    </row>
    <row r="87" spans="1:44">
      <c r="A87" s="722"/>
      <c r="F87" s="853"/>
    </row>
    <row r="88" spans="1:44">
      <c r="A88" s="722"/>
      <c r="F88" s="853"/>
    </row>
    <row r="89" spans="1:44">
      <c r="A89" s="722"/>
    </row>
    <row r="90" spans="1:44">
      <c r="A90" s="722"/>
    </row>
    <row r="91" spans="1:44">
      <c r="X91" s="722"/>
      <c r="Y91" s="722"/>
      <c r="Z91" s="722"/>
      <c r="AA91" s="722"/>
      <c r="AB91" s="722"/>
      <c r="AC91" s="722"/>
      <c r="AD91" s="722"/>
      <c r="AE91" s="722"/>
      <c r="AF91" s="722"/>
      <c r="AG91" s="722"/>
      <c r="AH91" s="722"/>
      <c r="AI91" s="722"/>
    </row>
    <row r="92" spans="1:44">
      <c r="AJ92" s="722"/>
      <c r="AK92" s="722"/>
      <c r="AL92" s="722"/>
    </row>
    <row r="94" spans="1:44">
      <c r="W94" s="722"/>
      <c r="AM94" s="722"/>
      <c r="AN94" s="722"/>
      <c r="AO94" s="722"/>
      <c r="AP94" s="722"/>
      <c r="AQ94" s="722"/>
      <c r="AR94" s="722"/>
    </row>
    <row r="106" spans="23:44">
      <c r="X106" s="722"/>
      <c r="Y106" s="722"/>
      <c r="Z106" s="722"/>
      <c r="AA106" s="722"/>
      <c r="AB106" s="722"/>
      <c r="AC106" s="722"/>
      <c r="AD106" s="722"/>
      <c r="AE106" s="722"/>
      <c r="AF106" s="722"/>
      <c r="AG106" s="722"/>
      <c r="AH106" s="722"/>
      <c r="AI106" s="722"/>
    </row>
    <row r="107" spans="23:44">
      <c r="AJ107" s="722"/>
      <c r="AK107" s="722"/>
      <c r="AL107" s="722"/>
    </row>
    <row r="109" spans="23:44">
      <c r="W109" s="722"/>
      <c r="AM109" s="722"/>
      <c r="AN109" s="722"/>
      <c r="AO109" s="722"/>
      <c r="AP109" s="722"/>
      <c r="AQ109" s="722"/>
      <c r="AR109" s="722"/>
    </row>
    <row r="118" spans="23:44">
      <c r="X118" s="722"/>
      <c r="Y118" s="722"/>
      <c r="Z118" s="722"/>
      <c r="AA118" s="722"/>
      <c r="AB118" s="722"/>
      <c r="AC118" s="722"/>
      <c r="AD118" s="722"/>
      <c r="AE118" s="722"/>
      <c r="AF118" s="722"/>
      <c r="AG118" s="722"/>
      <c r="AH118" s="722"/>
      <c r="AI118" s="722"/>
    </row>
    <row r="119" spans="23:44">
      <c r="AJ119" s="722"/>
      <c r="AK119" s="722"/>
      <c r="AL119" s="722"/>
    </row>
    <row r="121" spans="23:44">
      <c r="W121" s="722"/>
      <c r="AM121" s="722"/>
      <c r="AN121" s="722"/>
      <c r="AO121" s="722"/>
      <c r="AP121" s="722"/>
      <c r="AQ121" s="722"/>
      <c r="AR121" s="722"/>
    </row>
    <row r="133" spans="23:44">
      <c r="X133" s="722"/>
      <c r="Y133" s="722"/>
      <c r="Z133" s="722"/>
      <c r="AA133" s="722"/>
      <c r="AB133" s="722"/>
      <c r="AC133" s="722"/>
      <c r="AD133" s="722"/>
      <c r="AE133" s="722"/>
      <c r="AF133" s="722"/>
      <c r="AG133" s="722"/>
      <c r="AH133" s="722"/>
      <c r="AI133" s="722"/>
    </row>
    <row r="134" spans="23:44">
      <c r="X134" s="722"/>
      <c r="Y134" s="722"/>
      <c r="Z134" s="722"/>
      <c r="AA134" s="722"/>
      <c r="AB134" s="722"/>
      <c r="AC134" s="722"/>
      <c r="AD134" s="722"/>
      <c r="AE134" s="722"/>
      <c r="AF134" s="722"/>
      <c r="AG134" s="722"/>
      <c r="AH134" s="722"/>
      <c r="AI134" s="722"/>
      <c r="AJ134" s="722"/>
      <c r="AK134" s="722"/>
      <c r="AL134" s="722"/>
    </row>
    <row r="135" spans="23:44">
      <c r="X135" s="722"/>
      <c r="Y135" s="722"/>
      <c r="Z135" s="722"/>
      <c r="AA135" s="722"/>
      <c r="AB135" s="722"/>
      <c r="AC135" s="722"/>
      <c r="AD135" s="722"/>
      <c r="AE135" s="722"/>
      <c r="AF135" s="722"/>
      <c r="AG135" s="722"/>
      <c r="AH135" s="722"/>
      <c r="AI135" s="722"/>
      <c r="AJ135" s="722"/>
      <c r="AK135" s="722"/>
      <c r="AL135" s="722"/>
    </row>
    <row r="136" spans="23:44">
      <c r="W136" s="722"/>
      <c r="X136" s="722"/>
      <c r="Y136" s="722"/>
      <c r="Z136" s="722"/>
      <c r="AA136" s="722"/>
      <c r="AB136" s="722"/>
      <c r="AC136" s="722"/>
      <c r="AD136" s="722"/>
      <c r="AE136" s="722"/>
      <c r="AF136" s="722"/>
      <c r="AG136" s="722"/>
      <c r="AH136" s="722"/>
      <c r="AI136" s="722"/>
      <c r="AJ136" s="722"/>
      <c r="AK136" s="722"/>
      <c r="AL136" s="722"/>
      <c r="AM136" s="722"/>
      <c r="AN136" s="722"/>
      <c r="AO136" s="722"/>
      <c r="AP136" s="722"/>
      <c r="AQ136" s="722"/>
      <c r="AR136" s="722"/>
    </row>
    <row r="137" spans="23:44">
      <c r="W137" s="722"/>
      <c r="X137" s="722"/>
      <c r="Y137" s="722"/>
      <c r="Z137" s="722"/>
      <c r="AA137" s="722"/>
      <c r="AB137" s="722"/>
      <c r="AC137" s="722"/>
      <c r="AD137" s="722"/>
      <c r="AE137" s="722"/>
      <c r="AF137" s="722"/>
      <c r="AG137" s="722"/>
      <c r="AH137" s="722"/>
      <c r="AI137" s="722"/>
      <c r="AJ137" s="722"/>
      <c r="AK137" s="722"/>
      <c r="AL137" s="722"/>
      <c r="AM137" s="722"/>
      <c r="AN137" s="722"/>
      <c r="AO137" s="722"/>
      <c r="AP137" s="722"/>
      <c r="AQ137" s="722"/>
      <c r="AR137" s="722"/>
    </row>
    <row r="138" spans="23:44">
      <c r="W138" s="722"/>
      <c r="X138" s="722"/>
      <c r="Y138" s="722"/>
      <c r="Z138" s="722"/>
      <c r="AA138" s="722"/>
      <c r="AB138" s="722"/>
      <c r="AC138" s="722"/>
      <c r="AD138" s="722"/>
      <c r="AE138" s="722"/>
      <c r="AF138" s="722"/>
      <c r="AG138" s="722"/>
      <c r="AH138" s="722"/>
      <c r="AI138" s="722"/>
      <c r="AJ138" s="722"/>
      <c r="AK138" s="722"/>
      <c r="AL138" s="722"/>
      <c r="AM138" s="722"/>
      <c r="AN138" s="722"/>
      <c r="AO138" s="722"/>
      <c r="AP138" s="722"/>
      <c r="AQ138" s="722"/>
      <c r="AR138" s="722"/>
    </row>
    <row r="139" spans="23:44">
      <c r="W139" s="722"/>
      <c r="X139" s="722"/>
      <c r="Y139" s="722"/>
      <c r="Z139" s="722"/>
      <c r="AA139" s="722"/>
      <c r="AB139" s="722"/>
      <c r="AC139" s="722"/>
      <c r="AD139" s="722"/>
      <c r="AE139" s="722"/>
      <c r="AF139" s="722"/>
      <c r="AG139" s="722"/>
      <c r="AH139" s="722"/>
      <c r="AI139" s="722"/>
      <c r="AJ139" s="722"/>
      <c r="AK139" s="722"/>
      <c r="AL139" s="722"/>
      <c r="AM139" s="722"/>
      <c r="AN139" s="722"/>
      <c r="AO139" s="722"/>
      <c r="AP139" s="722"/>
      <c r="AQ139" s="722"/>
      <c r="AR139" s="722"/>
    </row>
    <row r="140" spans="23:44">
      <c r="W140" s="722"/>
      <c r="X140" s="722"/>
      <c r="Y140" s="722"/>
      <c r="Z140" s="722"/>
      <c r="AA140" s="722"/>
      <c r="AB140" s="722"/>
      <c r="AC140" s="722"/>
      <c r="AD140" s="722"/>
      <c r="AE140" s="722"/>
      <c r="AF140" s="722"/>
      <c r="AG140" s="722"/>
      <c r="AH140" s="722"/>
      <c r="AI140" s="722"/>
      <c r="AJ140" s="722"/>
      <c r="AK140" s="722"/>
      <c r="AL140" s="722"/>
      <c r="AM140" s="722"/>
      <c r="AN140" s="722"/>
      <c r="AO140" s="722"/>
      <c r="AP140" s="722"/>
      <c r="AQ140" s="722"/>
      <c r="AR140" s="722"/>
    </row>
    <row r="141" spans="23:44">
      <c r="W141" s="722"/>
      <c r="X141" s="722"/>
      <c r="Y141" s="722"/>
      <c r="Z141" s="722"/>
      <c r="AA141" s="722"/>
      <c r="AB141" s="722"/>
      <c r="AC141" s="722"/>
      <c r="AD141" s="722"/>
      <c r="AE141" s="722"/>
      <c r="AF141" s="722"/>
      <c r="AG141" s="722"/>
      <c r="AH141" s="722"/>
      <c r="AI141" s="722"/>
      <c r="AJ141" s="722"/>
      <c r="AK141" s="722"/>
      <c r="AL141" s="722"/>
      <c r="AM141" s="722"/>
      <c r="AN141" s="722"/>
      <c r="AO141" s="722"/>
      <c r="AP141" s="722"/>
      <c r="AQ141" s="722"/>
      <c r="AR141" s="722"/>
    </row>
    <row r="142" spans="23:44">
      <c r="W142" s="722"/>
      <c r="X142" s="722"/>
      <c r="Y142" s="722"/>
      <c r="Z142" s="722"/>
      <c r="AA142" s="722"/>
      <c r="AB142" s="722"/>
      <c r="AC142" s="722"/>
      <c r="AD142" s="722"/>
      <c r="AE142" s="722"/>
      <c r="AF142" s="722"/>
      <c r="AG142" s="722"/>
      <c r="AH142" s="722"/>
      <c r="AI142" s="722"/>
      <c r="AJ142" s="722"/>
      <c r="AK142" s="722"/>
      <c r="AL142" s="722"/>
      <c r="AM142" s="722"/>
      <c r="AN142" s="722"/>
      <c r="AO142" s="722"/>
      <c r="AP142" s="722"/>
      <c r="AQ142" s="722"/>
      <c r="AR142" s="722"/>
    </row>
    <row r="143" spans="23:44">
      <c r="W143" s="722"/>
      <c r="X143" s="722"/>
      <c r="Y143" s="722"/>
      <c r="Z143" s="722"/>
      <c r="AA143" s="722"/>
      <c r="AB143" s="722"/>
      <c r="AC143" s="722"/>
      <c r="AD143" s="722"/>
      <c r="AE143" s="722"/>
      <c r="AF143" s="722"/>
      <c r="AG143" s="722"/>
      <c r="AH143" s="722"/>
      <c r="AI143" s="722"/>
      <c r="AJ143" s="722"/>
      <c r="AK143" s="722"/>
      <c r="AL143" s="722"/>
      <c r="AM143" s="722"/>
      <c r="AN143" s="722"/>
      <c r="AO143" s="722"/>
      <c r="AP143" s="722"/>
      <c r="AQ143" s="722"/>
      <c r="AR143" s="722"/>
    </row>
    <row r="144" spans="23:44">
      <c r="W144" s="722"/>
      <c r="X144" s="722"/>
      <c r="Y144" s="722"/>
      <c r="Z144" s="722"/>
      <c r="AA144" s="722"/>
      <c r="AB144" s="722"/>
      <c r="AC144" s="722"/>
      <c r="AD144" s="722"/>
      <c r="AE144" s="722"/>
      <c r="AF144" s="722"/>
      <c r="AG144" s="722"/>
      <c r="AH144" s="722"/>
      <c r="AI144" s="722"/>
      <c r="AJ144" s="722"/>
      <c r="AK144" s="722"/>
      <c r="AL144" s="722"/>
      <c r="AM144" s="722"/>
      <c r="AN144" s="722"/>
      <c r="AO144" s="722"/>
      <c r="AP144" s="722"/>
      <c r="AQ144" s="722"/>
      <c r="AR144" s="722"/>
    </row>
    <row r="145" spans="23:44">
      <c r="W145" s="722"/>
      <c r="AJ145" s="722"/>
      <c r="AK145" s="722"/>
      <c r="AL145" s="722"/>
      <c r="AM145" s="722"/>
      <c r="AN145" s="722"/>
      <c r="AO145" s="722"/>
      <c r="AP145" s="722"/>
      <c r="AQ145" s="722"/>
      <c r="AR145" s="722"/>
    </row>
    <row r="146" spans="23:44">
      <c r="W146" s="722"/>
      <c r="AM146" s="722"/>
      <c r="AN146" s="722"/>
      <c r="AO146" s="722"/>
      <c r="AP146" s="722"/>
      <c r="AQ146" s="722"/>
      <c r="AR146" s="722"/>
    </row>
    <row r="147" spans="23:44">
      <c r="W147" s="722"/>
      <c r="AM147" s="722"/>
      <c r="AN147" s="722"/>
      <c r="AO147" s="722"/>
      <c r="AP147" s="722"/>
      <c r="AQ147" s="722"/>
      <c r="AR147" s="722"/>
    </row>
  </sheetData>
  <mergeCells count="1">
    <mergeCell ref="W26:W35"/>
  </mergeCells>
  <dataValidations count="8">
    <dataValidation type="list" allowBlank="1" showInputMessage="1" showErrorMessage="1" sqref="X36">
      <formula1>TABsb1_INDIGENAT_GE</formula1>
    </dataValidation>
    <dataValidation type="list" allowBlank="1" showInputMessage="1" showErrorMessage="1" sqref="Y36">
      <formula1>TABsb2_ENVAHISSANT_FR</formula1>
    </dataValidation>
    <dataValidation type="list" allowBlank="1" showInputMessage="1" showErrorMessage="1" sqref="Z36">
      <formula1>TABsb3_ENDEMICITE_GE</formula1>
    </dataValidation>
    <dataValidation type="list" allowBlank="1" showInputMessage="1" showErrorMessage="1" sqref="AA36">
      <formula1>TABsb4_PRESENCE_GE</formula1>
    </dataValidation>
    <dataValidation type="list" allowBlank="1" showInputMessage="1" showErrorMessage="1" sqref="AB36 AD36 AF36 AH36">
      <formula1>TABsb5_RARETE_GE</formula1>
    </dataValidation>
    <dataValidation type="list" allowBlank="1" showInputMessage="1" showErrorMessage="1" sqref="AC36">
      <formula1>TABsb6_REPRODUCTION_GE</formula1>
    </dataValidation>
    <dataValidation type="list" allowBlank="1" showInputMessage="1" showErrorMessage="1" sqref="AE36">
      <formula1>TABsb8_HIVERNAGE_GE</formula1>
    </dataValidation>
    <dataValidation type="list" allowBlank="1" showInputMessage="1" showErrorMessage="1" sqref="AG36">
      <formula1>TABsb10_MIGRATEUR_GE</formula1>
    </dataValidation>
  </dataValidations>
  <hyperlinks>
    <hyperlink ref="T65" r:id="rId1" location="_ftn1"/>
    <hyperlink ref="T4" r:id="rId2"/>
  </hyperlinks>
  <pageMargins left="0.39370078740157483" right="0.39370078740157483" top="0.39370078740157483" bottom="0.39370078740157483" header="0.39370078740157483" footer="0.39370078740157483"/>
  <pageSetup paperSize="9" scale="58" orientation="portrait" horizontalDpi="4294967292" verticalDpi="4294967292"/>
  <headerFooter>
    <oddFooter>&amp;C&amp;"Calibri,Normal"&amp;K000000LISTE DE RÉFÉRENCE ET LISTE ROUGE DES MOLLUSQUES EN RÉGION GRAND EST</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BB46"/>
  <sheetViews>
    <sheetView zoomScale="50" zoomScaleNormal="50" workbookViewId="0">
      <selection activeCell="U11" sqref="U11:U13"/>
    </sheetView>
  </sheetViews>
  <sheetFormatPr baseColWidth="10" defaultColWidth="10.625" defaultRowHeight="15.75"/>
  <cols>
    <col min="1" max="1" width="2.875" style="607" customWidth="1"/>
    <col min="2" max="2" width="8.875" style="607" customWidth="1"/>
    <col min="3" max="3" width="50.875" style="607" customWidth="1"/>
    <col min="4" max="5" width="12.875" style="607" customWidth="1"/>
    <col min="6" max="6" width="8.875" style="607" customWidth="1"/>
    <col min="7" max="7" width="50.875" style="607" customWidth="1"/>
    <col min="8" max="9" width="12.875" style="607" customWidth="1"/>
    <col min="10" max="10" width="8.875" style="702" customWidth="1"/>
    <col min="11" max="11" width="51.625" style="607" customWidth="1"/>
    <col min="12" max="13" width="12.875" style="607" customWidth="1"/>
    <col min="14" max="14" width="8.875" style="607" customWidth="1"/>
    <col min="15" max="15" width="50.875" style="607" customWidth="1"/>
    <col min="16" max="17" width="12.875" style="607" customWidth="1"/>
    <col min="18" max="18" width="4.875" style="607" customWidth="1"/>
    <col min="19" max="19" width="8.875" style="607" customWidth="1"/>
    <col min="20" max="20" width="30.875" style="607" customWidth="1"/>
    <col min="21" max="23" width="12.875" style="607" customWidth="1"/>
    <col min="24" max="24" width="40.875" style="607" customWidth="1"/>
    <col min="25" max="26" width="12.875" style="607" customWidth="1"/>
    <col min="27" max="27" width="17.125" style="607" customWidth="1"/>
    <col min="28" max="30" width="100.875" style="607" customWidth="1"/>
    <col min="31" max="16384" width="10.625" style="607"/>
  </cols>
  <sheetData>
    <row r="1" spans="1:54" s="592" customFormat="1" ht="50.1" customHeight="1">
      <c r="A1" s="586"/>
      <c r="B1" s="587" t="s">
        <v>428</v>
      </c>
      <c r="C1" s="587"/>
      <c r="D1" s="586"/>
      <c r="E1" s="587"/>
      <c r="F1" s="588"/>
      <c r="G1" s="588"/>
      <c r="H1" s="588"/>
      <c r="I1" s="588"/>
      <c r="J1" s="154"/>
      <c r="K1" s="154" t="s">
        <v>21</v>
      </c>
      <c r="L1" s="155"/>
      <c r="M1" s="156"/>
      <c r="N1" s="156"/>
      <c r="O1" s="156"/>
      <c r="P1" s="156"/>
      <c r="Q1" s="156"/>
      <c r="R1" s="156"/>
      <c r="S1" s="156"/>
      <c r="T1" s="156"/>
      <c r="U1" s="156"/>
      <c r="V1" s="156"/>
      <c r="W1" s="156"/>
      <c r="X1" s="156"/>
      <c r="Y1" s="156"/>
      <c r="Z1" s="156"/>
      <c r="AA1" s="156"/>
      <c r="AB1" s="156"/>
      <c r="AC1" s="156"/>
      <c r="AD1" s="156"/>
      <c r="AE1" s="589"/>
      <c r="AF1" s="589"/>
      <c r="AG1" s="589"/>
      <c r="AH1" s="589"/>
      <c r="AI1" s="589"/>
      <c r="AJ1" s="589"/>
      <c r="AK1" s="589"/>
      <c r="AL1" s="589"/>
      <c r="AM1" s="589"/>
      <c r="AN1" s="589"/>
      <c r="AO1" s="589"/>
      <c r="AP1" s="589"/>
      <c r="AQ1" s="589"/>
      <c r="AR1" s="589"/>
      <c r="AS1" s="589"/>
      <c r="AT1" s="589"/>
      <c r="AU1" s="589"/>
      <c r="AV1" s="589"/>
      <c r="AW1" s="589"/>
      <c r="AX1" s="590"/>
      <c r="AY1" s="591"/>
      <c r="AZ1" s="589"/>
      <c r="BA1" s="590"/>
      <c r="BB1" s="589"/>
    </row>
    <row r="2" spans="1:54" s="595" customFormat="1" ht="50.1" customHeight="1">
      <c r="A2" s="593"/>
      <c r="B2" s="594" t="s">
        <v>429</v>
      </c>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row>
    <row r="3" spans="1:54" s="601" customFormat="1" ht="20.100000000000001" customHeight="1">
      <c r="A3" s="596"/>
      <c r="B3" s="597" t="s">
        <v>430</v>
      </c>
      <c r="C3" s="597"/>
      <c r="D3" s="597"/>
      <c r="E3" s="598"/>
      <c r="F3" s="598"/>
      <c r="G3" s="598"/>
      <c r="H3" s="598"/>
      <c r="I3" s="598"/>
      <c r="J3" s="598"/>
      <c r="K3" s="598"/>
      <c r="L3" s="598"/>
      <c r="M3" s="598"/>
      <c r="N3" s="598"/>
      <c r="O3" s="598"/>
      <c r="P3" s="599"/>
      <c r="Q3" s="599"/>
      <c r="R3" s="599"/>
      <c r="S3" s="599"/>
      <c r="T3" s="599"/>
      <c r="U3" s="599"/>
      <c r="V3" s="599"/>
      <c r="W3" s="599"/>
      <c r="X3" s="599"/>
      <c r="Y3" s="599"/>
      <c r="Z3" s="599"/>
      <c r="AA3" s="599"/>
      <c r="AB3" s="599"/>
      <c r="AC3" s="599"/>
      <c r="AD3" s="599"/>
      <c r="AE3" s="600"/>
      <c r="AF3" s="600"/>
      <c r="AG3" s="600"/>
      <c r="AH3" s="600"/>
      <c r="AI3" s="600"/>
      <c r="AJ3" s="600"/>
      <c r="AK3" s="600"/>
    </row>
    <row r="4" spans="1:54" s="602" customFormat="1" ht="40.35" customHeight="1">
      <c r="A4" s="599"/>
      <c r="C4" s="1101" t="s">
        <v>431</v>
      </c>
      <c r="D4" s="1101"/>
      <c r="E4" s="1101"/>
      <c r="F4" s="1101"/>
      <c r="G4" s="1101"/>
      <c r="H4" s="1101"/>
      <c r="I4" s="599"/>
      <c r="J4" s="603"/>
      <c r="K4" s="1102" t="s">
        <v>432</v>
      </c>
      <c r="L4" s="1102"/>
      <c r="M4" s="1102"/>
      <c r="N4" s="1102"/>
      <c r="O4" s="1102"/>
      <c r="P4" s="1102"/>
      <c r="Q4" s="599"/>
      <c r="R4" s="599"/>
      <c r="S4" s="599"/>
      <c r="T4" s="1102" t="s">
        <v>433</v>
      </c>
      <c r="U4" s="1102"/>
      <c r="V4" s="1102"/>
      <c r="W4" s="1102"/>
      <c r="X4" s="1102"/>
      <c r="Y4" s="1102"/>
      <c r="Z4" s="599"/>
      <c r="AA4" s="599"/>
      <c r="AB4" s="599"/>
      <c r="AC4" s="599"/>
      <c r="AD4" s="599"/>
    </row>
    <row r="5" spans="1:54" s="602" customFormat="1" ht="197.1" customHeight="1">
      <c r="A5" s="599"/>
      <c r="B5" s="599"/>
      <c r="C5" s="1103" t="s">
        <v>434</v>
      </c>
      <c r="D5" s="1103"/>
      <c r="E5" s="1103"/>
      <c r="F5" s="1103"/>
      <c r="G5" s="1103"/>
      <c r="H5" s="604"/>
      <c r="I5" s="604"/>
      <c r="J5" s="599"/>
      <c r="K5" s="1103" t="s">
        <v>435</v>
      </c>
      <c r="L5" s="1103"/>
      <c r="M5" s="1103"/>
      <c r="N5" s="1103"/>
      <c r="O5" s="1103"/>
      <c r="P5" s="604"/>
      <c r="Q5" s="599"/>
      <c r="R5" s="599"/>
      <c r="S5" s="599"/>
      <c r="T5" s="1103" t="s">
        <v>436</v>
      </c>
      <c r="U5" s="1103"/>
      <c r="V5" s="1103"/>
      <c r="W5" s="1103"/>
      <c r="X5" s="1103"/>
      <c r="Y5" s="604"/>
      <c r="Z5" s="599"/>
      <c r="AA5" s="599"/>
      <c r="AB5" s="599"/>
      <c r="AC5" s="599"/>
      <c r="AD5" s="599"/>
    </row>
    <row r="6" spans="1:54" ht="396" customHeight="1">
      <c r="A6" s="605"/>
      <c r="B6" s="605"/>
      <c r="C6" s="605"/>
      <c r="D6" s="605"/>
      <c r="E6" s="605"/>
      <c r="F6" s="605"/>
      <c r="G6" s="605"/>
      <c r="H6" s="605"/>
      <c r="I6" s="605"/>
      <c r="J6" s="606"/>
      <c r="K6" s="605"/>
      <c r="L6" s="605"/>
      <c r="M6" s="605"/>
      <c r="N6" s="605"/>
      <c r="O6" s="605"/>
      <c r="P6" s="605"/>
      <c r="Q6" s="605"/>
      <c r="R6" s="605"/>
      <c r="S6" s="605"/>
      <c r="T6" s="605"/>
      <c r="U6" s="605"/>
      <c r="V6" s="605"/>
      <c r="W6" s="605"/>
      <c r="X6" s="605"/>
      <c r="Y6" s="605"/>
      <c r="Z6" s="605"/>
      <c r="AA6" s="605"/>
      <c r="AB6" s="605"/>
      <c r="AC6" s="605"/>
      <c r="AD6" s="605"/>
    </row>
    <row r="7" spans="1:54" ht="396" customHeight="1" thickBot="1">
      <c r="A7" s="605"/>
      <c r="B7" s="605"/>
      <c r="C7" s="605"/>
      <c r="D7" s="605"/>
      <c r="E7" s="605"/>
      <c r="F7" s="605"/>
      <c r="G7" s="605"/>
      <c r="H7" s="605"/>
      <c r="I7" s="605"/>
      <c r="J7" s="606"/>
      <c r="K7" s="605"/>
      <c r="L7" s="605"/>
      <c r="M7" s="605"/>
      <c r="N7" s="605"/>
      <c r="O7" s="605"/>
      <c r="P7" s="605"/>
      <c r="Q7" s="605"/>
      <c r="R7" s="605"/>
      <c r="S7" s="605"/>
      <c r="T7" s="605"/>
      <c r="U7" s="605"/>
      <c r="V7" s="605"/>
      <c r="W7" s="605"/>
      <c r="X7" s="605"/>
      <c r="Y7" s="605"/>
      <c r="Z7" s="605"/>
      <c r="AA7" s="605"/>
      <c r="AB7" s="605"/>
      <c r="AC7" s="605"/>
      <c r="AD7" s="605"/>
    </row>
    <row r="8" spans="1:54" ht="50.1" customHeight="1" thickBot="1">
      <c r="A8" s="605"/>
      <c r="B8" s="608"/>
      <c r="C8" s="608" t="s">
        <v>437</v>
      </c>
      <c r="D8" s="609"/>
      <c r="E8" s="609"/>
      <c r="F8" s="609"/>
      <c r="G8" s="609"/>
      <c r="H8" s="609"/>
      <c r="I8" s="609"/>
      <c r="J8" s="609"/>
      <c r="K8" s="609"/>
      <c r="L8" s="609"/>
      <c r="M8" s="609"/>
      <c r="N8" s="609"/>
      <c r="O8" s="609"/>
      <c r="P8" s="609"/>
      <c r="Q8" s="610"/>
      <c r="R8" s="611"/>
      <c r="S8" s="608"/>
      <c r="T8" s="608" t="s">
        <v>438</v>
      </c>
      <c r="U8" s="609"/>
      <c r="V8" s="609"/>
      <c r="W8" s="608"/>
      <c r="X8" s="609"/>
      <c r="Y8" s="609"/>
      <c r="Z8" s="609"/>
      <c r="AA8" s="611"/>
      <c r="AB8" s="611"/>
      <c r="AC8" s="611"/>
      <c r="AD8" s="611"/>
    </row>
    <row r="9" spans="1:54" ht="69.95" customHeight="1" thickBot="1">
      <c r="A9" s="605"/>
      <c r="B9" s="1104" t="s">
        <v>439</v>
      </c>
      <c r="C9" s="1105"/>
      <c r="D9" s="1105"/>
      <c r="E9" s="1106"/>
      <c r="F9" s="1107" t="s">
        <v>440</v>
      </c>
      <c r="G9" s="1105"/>
      <c r="H9" s="1105"/>
      <c r="I9" s="1106"/>
      <c r="J9" s="1108" t="s">
        <v>441</v>
      </c>
      <c r="K9" s="1105"/>
      <c r="L9" s="1105"/>
      <c r="M9" s="1105"/>
      <c r="N9" s="1109" t="s">
        <v>442</v>
      </c>
      <c r="O9" s="1110"/>
      <c r="P9" s="1110"/>
      <c r="Q9" s="1111"/>
      <c r="R9" s="611"/>
      <c r="S9" s="1112" t="s">
        <v>443</v>
      </c>
      <c r="T9" s="1113"/>
      <c r="U9" s="1113"/>
      <c r="V9" s="1114"/>
      <c r="W9" s="1098" t="s">
        <v>444</v>
      </c>
      <c r="X9" s="1099"/>
      <c r="Y9" s="1099"/>
      <c r="Z9" s="1100"/>
      <c r="AA9" s="611"/>
      <c r="AB9" s="611"/>
      <c r="AC9" s="611"/>
      <c r="AD9" s="611"/>
    </row>
    <row r="10" spans="1:54" ht="69.95" customHeight="1" thickBot="1">
      <c r="A10" s="605"/>
      <c r="B10" s="612" t="s">
        <v>445</v>
      </c>
      <c r="C10" s="613" t="s">
        <v>446</v>
      </c>
      <c r="D10" s="614" t="s">
        <v>447</v>
      </c>
      <c r="E10" s="615" t="s">
        <v>448</v>
      </c>
      <c r="F10" s="616" t="s">
        <v>445</v>
      </c>
      <c r="G10" s="617" t="s">
        <v>446</v>
      </c>
      <c r="H10" s="618" t="s">
        <v>447</v>
      </c>
      <c r="I10" s="619" t="s">
        <v>448</v>
      </c>
      <c r="J10" s="616" t="s">
        <v>445</v>
      </c>
      <c r="K10" s="617" t="s">
        <v>446</v>
      </c>
      <c r="L10" s="618" t="s">
        <v>447</v>
      </c>
      <c r="M10" s="619" t="s">
        <v>448</v>
      </c>
      <c r="N10" s="620" t="s">
        <v>445</v>
      </c>
      <c r="O10" s="621" t="s">
        <v>446</v>
      </c>
      <c r="P10" s="622" t="s">
        <v>447</v>
      </c>
      <c r="Q10" s="623" t="s">
        <v>448</v>
      </c>
      <c r="R10" s="624"/>
      <c r="S10" s="625" t="s">
        <v>445</v>
      </c>
      <c r="T10" s="617" t="s">
        <v>449</v>
      </c>
      <c r="U10" s="617" t="s">
        <v>447</v>
      </c>
      <c r="V10" s="626" t="s">
        <v>448</v>
      </c>
      <c r="W10" s="625" t="s">
        <v>445</v>
      </c>
      <c r="X10" s="617" t="s">
        <v>450</v>
      </c>
      <c r="Y10" s="617" t="s">
        <v>447</v>
      </c>
      <c r="Z10" s="626" t="s">
        <v>448</v>
      </c>
      <c r="AA10" s="624"/>
      <c r="AB10" s="624"/>
      <c r="AC10" s="624"/>
      <c r="AD10" s="624"/>
    </row>
    <row r="11" spans="1:54" ht="30" customHeight="1">
      <c r="A11" s="605"/>
      <c r="B11" s="1115" t="s">
        <v>451</v>
      </c>
      <c r="C11" s="1118" t="s">
        <v>452</v>
      </c>
      <c r="D11" s="1121">
        <v>16878.75658944</v>
      </c>
      <c r="E11" s="1124">
        <f t="shared" ref="E11:E24" si="0">D11/57704</f>
        <v>0.29250583303479827</v>
      </c>
      <c r="F11" s="627" t="s">
        <v>453</v>
      </c>
      <c r="G11" s="628" t="s">
        <v>454</v>
      </c>
      <c r="H11" s="629">
        <v>1969.30745374</v>
      </c>
      <c r="I11" s="630">
        <f>H11/57704</f>
        <v>3.412774597497574E-2</v>
      </c>
      <c r="J11" s="631" t="s">
        <v>455</v>
      </c>
      <c r="K11" s="628" t="s">
        <v>454</v>
      </c>
      <c r="L11" s="629">
        <v>1969.30745374</v>
      </c>
      <c r="M11" s="630">
        <v>3.4115330499999999E-2</v>
      </c>
      <c r="N11" s="632" t="s">
        <v>455</v>
      </c>
      <c r="O11" s="633" t="s">
        <v>454</v>
      </c>
      <c r="P11" s="634">
        <v>1969.30745374</v>
      </c>
      <c r="Q11" s="635">
        <f t="shared" ref="Q11:Q24" si="1">P11/57704</f>
        <v>3.412774597497574E-2</v>
      </c>
      <c r="R11" s="636"/>
      <c r="S11" s="1127" t="s">
        <v>456</v>
      </c>
      <c r="T11" s="1138" t="s">
        <v>457</v>
      </c>
      <c r="U11" s="1121">
        <v>23998.613287289998</v>
      </c>
      <c r="V11" s="1124">
        <v>0.4159176510011845</v>
      </c>
      <c r="W11" s="637" t="s">
        <v>458</v>
      </c>
      <c r="X11" s="633" t="s">
        <v>459</v>
      </c>
      <c r="Y11" s="638">
        <v>8391.9499784700001</v>
      </c>
      <c r="Z11" s="639">
        <v>0.14544007524856559</v>
      </c>
      <c r="AA11" s="636"/>
      <c r="AB11" s="636"/>
      <c r="AC11" s="636"/>
      <c r="AD11" s="636"/>
    </row>
    <row r="12" spans="1:54" ht="30" customHeight="1">
      <c r="A12" s="605"/>
      <c r="B12" s="1116"/>
      <c r="C12" s="1119"/>
      <c r="D12" s="1122"/>
      <c r="E12" s="1125">
        <f t="shared" si="0"/>
        <v>0</v>
      </c>
      <c r="F12" s="1132" t="s">
        <v>460</v>
      </c>
      <c r="G12" s="1130" t="s">
        <v>461</v>
      </c>
      <c r="H12" s="1134">
        <v>14909.449135700001</v>
      </c>
      <c r="I12" s="1136">
        <f>H12/57704</f>
        <v>0.25837808705982257</v>
      </c>
      <c r="J12" s="640" t="s">
        <v>129</v>
      </c>
      <c r="K12" s="641" t="s">
        <v>462</v>
      </c>
      <c r="L12" s="642">
        <v>9428.4320444099994</v>
      </c>
      <c r="M12" s="643">
        <v>0.1633335997</v>
      </c>
      <c r="N12" s="644" t="s">
        <v>129</v>
      </c>
      <c r="O12" s="645" t="s">
        <v>462</v>
      </c>
      <c r="P12" s="646">
        <v>9428.4320444099994</v>
      </c>
      <c r="Q12" s="647">
        <f t="shared" si="1"/>
        <v>0.163393041113441</v>
      </c>
      <c r="R12" s="636"/>
      <c r="S12" s="1128"/>
      <c r="T12" s="1139"/>
      <c r="U12" s="1122"/>
      <c r="V12" s="1125"/>
      <c r="W12" s="648" t="s">
        <v>463</v>
      </c>
      <c r="X12" s="645" t="s">
        <v>464</v>
      </c>
      <c r="Y12" s="649">
        <v>8975.7521618299997</v>
      </c>
      <c r="Z12" s="650">
        <v>0.15555789455111049</v>
      </c>
      <c r="AA12" s="636"/>
      <c r="AB12" s="636"/>
      <c r="AC12" s="636"/>
      <c r="AD12" s="636"/>
    </row>
    <row r="13" spans="1:54" ht="30" customHeight="1" thickBot="1">
      <c r="A13" s="605"/>
      <c r="B13" s="1117"/>
      <c r="C13" s="1120"/>
      <c r="D13" s="1123"/>
      <c r="E13" s="1126">
        <f t="shared" si="0"/>
        <v>0</v>
      </c>
      <c r="F13" s="1133"/>
      <c r="G13" s="1131"/>
      <c r="H13" s="1135"/>
      <c r="I13" s="1137"/>
      <c r="J13" s="651" t="s">
        <v>465</v>
      </c>
      <c r="K13" s="652" t="s">
        <v>466</v>
      </c>
      <c r="L13" s="653">
        <v>5481.01709132</v>
      </c>
      <c r="M13" s="654">
        <v>9.4950490999999998E-2</v>
      </c>
      <c r="N13" s="655" t="s">
        <v>465</v>
      </c>
      <c r="O13" s="656" t="s">
        <v>466</v>
      </c>
      <c r="P13" s="657">
        <v>5481.01709132</v>
      </c>
      <c r="Q13" s="658">
        <f t="shared" si="1"/>
        <v>9.4985045946901422E-2</v>
      </c>
      <c r="R13" s="636"/>
      <c r="S13" s="1129"/>
      <c r="T13" s="1140"/>
      <c r="U13" s="1123"/>
      <c r="V13" s="1126"/>
      <c r="W13" s="659" t="s">
        <v>467</v>
      </c>
      <c r="X13" s="656" t="s">
        <v>468</v>
      </c>
      <c r="Y13" s="660">
        <v>6630.9111469899999</v>
      </c>
      <c r="Z13" s="661">
        <v>0.11491968120150842</v>
      </c>
      <c r="AA13" s="636"/>
      <c r="AB13" s="636"/>
      <c r="AC13" s="636"/>
      <c r="AD13" s="636"/>
    </row>
    <row r="14" spans="1:54" ht="30" customHeight="1" thickBot="1">
      <c r="A14" s="605"/>
      <c r="B14" s="1115" t="s">
        <v>469</v>
      </c>
      <c r="C14" s="1118" t="s">
        <v>470</v>
      </c>
      <c r="D14" s="1121">
        <v>28749.068220428999</v>
      </c>
      <c r="E14" s="1124">
        <f t="shared" si="0"/>
        <v>0.49821621066874044</v>
      </c>
      <c r="F14" s="627" t="s">
        <v>471</v>
      </c>
      <c r="G14" s="628" t="s">
        <v>472</v>
      </c>
      <c r="H14" s="629">
        <v>941.66734722900003</v>
      </c>
      <c r="I14" s="630">
        <f>H14/57704</f>
        <v>1.6318926716154859E-2</v>
      </c>
      <c r="J14" s="662" t="s">
        <v>473</v>
      </c>
      <c r="K14" s="628" t="s">
        <v>472</v>
      </c>
      <c r="L14" s="629">
        <v>941.66734722900003</v>
      </c>
      <c r="M14" s="630">
        <v>1.6312989999999999E-2</v>
      </c>
      <c r="N14" s="632" t="s">
        <v>473</v>
      </c>
      <c r="O14" s="633" t="s">
        <v>472</v>
      </c>
      <c r="P14" s="634">
        <v>941.66734722900003</v>
      </c>
      <c r="Q14" s="635">
        <f t="shared" si="1"/>
        <v>1.6318926716154859E-2</v>
      </c>
      <c r="R14" s="636"/>
      <c r="S14" s="663" t="s">
        <v>474</v>
      </c>
      <c r="T14" s="664" t="s">
        <v>475</v>
      </c>
      <c r="U14" s="665">
        <v>7813.0212530700001</v>
      </c>
      <c r="V14" s="666">
        <v>0.13540671737563373</v>
      </c>
      <c r="W14" s="667" t="s">
        <v>474</v>
      </c>
      <c r="X14" s="668" t="s">
        <v>476</v>
      </c>
      <c r="Y14" s="669">
        <v>7813.0212530700001</v>
      </c>
      <c r="Z14" s="670">
        <v>0.13540671737563373</v>
      </c>
      <c r="AA14" s="636"/>
      <c r="AB14" s="636"/>
      <c r="AC14" s="636"/>
      <c r="AD14" s="636"/>
    </row>
    <row r="15" spans="1:54" ht="30" customHeight="1" thickBot="1">
      <c r="A15" s="605"/>
      <c r="B15" s="1116"/>
      <c r="C15" s="1119"/>
      <c r="D15" s="1122"/>
      <c r="E15" s="1125">
        <f t="shared" si="0"/>
        <v>0</v>
      </c>
      <c r="F15" s="1132" t="s">
        <v>477</v>
      </c>
      <c r="G15" s="1130" t="s">
        <v>478</v>
      </c>
      <c r="H15" s="1134">
        <v>27807.4008732</v>
      </c>
      <c r="I15" s="1136">
        <f>H15/57704</f>
        <v>0.48189728395258563</v>
      </c>
      <c r="J15" s="671" t="s">
        <v>479</v>
      </c>
      <c r="K15" s="641" t="s">
        <v>480</v>
      </c>
      <c r="L15" s="642">
        <v>14172.240967</v>
      </c>
      <c r="M15" s="643">
        <v>0.24551305270000001</v>
      </c>
      <c r="N15" s="1141" t="s">
        <v>481</v>
      </c>
      <c r="O15" s="1144" t="s">
        <v>482</v>
      </c>
      <c r="P15" s="1147">
        <v>16244.186582498</v>
      </c>
      <c r="Q15" s="1153">
        <f t="shared" si="1"/>
        <v>0.28150884830337586</v>
      </c>
      <c r="R15" s="636"/>
      <c r="S15" s="663" t="s">
        <v>483</v>
      </c>
      <c r="T15" s="664" t="s">
        <v>484</v>
      </c>
      <c r="U15" s="665">
        <v>2306.25755321</v>
      </c>
      <c r="V15" s="666">
        <v>3.9969527099420164E-2</v>
      </c>
      <c r="W15" s="672" t="s">
        <v>485</v>
      </c>
      <c r="X15" s="668" t="s">
        <v>486</v>
      </c>
      <c r="Y15" s="669">
        <v>2306.25755321</v>
      </c>
      <c r="Z15" s="670">
        <v>3.9969527099420164E-2</v>
      </c>
      <c r="AA15" s="636"/>
      <c r="AB15" s="636"/>
      <c r="AC15" s="636"/>
      <c r="AD15" s="636"/>
    </row>
    <row r="16" spans="1:54" ht="30" customHeight="1">
      <c r="A16" s="605"/>
      <c r="B16" s="1116"/>
      <c r="C16" s="1119"/>
      <c r="D16" s="1122"/>
      <c r="E16" s="1125">
        <f t="shared" si="0"/>
        <v>0</v>
      </c>
      <c r="F16" s="1132"/>
      <c r="G16" s="1130"/>
      <c r="H16" s="1134"/>
      <c r="I16" s="1136"/>
      <c r="J16" s="673" t="s">
        <v>487</v>
      </c>
      <c r="K16" s="641" t="s">
        <v>488</v>
      </c>
      <c r="L16" s="642">
        <v>1807.1385575300001</v>
      </c>
      <c r="M16" s="643">
        <v>3.1305994900000002E-2</v>
      </c>
      <c r="N16" s="1142"/>
      <c r="O16" s="1145"/>
      <c r="P16" s="1148"/>
      <c r="Q16" s="1155">
        <f t="shared" si="1"/>
        <v>0</v>
      </c>
      <c r="R16" s="636"/>
      <c r="S16" s="1127" t="s">
        <v>489</v>
      </c>
      <c r="T16" s="1138" t="s">
        <v>490</v>
      </c>
      <c r="U16" s="1121">
        <v>23582.504197670001</v>
      </c>
      <c r="V16" s="1124">
        <v>0.40870610452376155</v>
      </c>
      <c r="W16" s="674" t="s">
        <v>491</v>
      </c>
      <c r="X16" s="633" t="s">
        <v>492</v>
      </c>
      <c r="Y16" s="638">
        <v>15385.5018468</v>
      </c>
      <c r="Z16" s="639">
        <v>0.26664464779656644</v>
      </c>
      <c r="AA16" s="636"/>
      <c r="AB16" s="636"/>
      <c r="AC16" s="636"/>
      <c r="AD16" s="636"/>
    </row>
    <row r="17" spans="1:30" ht="30" customHeight="1" thickBot="1">
      <c r="A17" s="605"/>
      <c r="B17" s="1116"/>
      <c r="C17" s="1119"/>
      <c r="D17" s="1122"/>
      <c r="E17" s="1125">
        <f t="shared" si="0"/>
        <v>0</v>
      </c>
      <c r="F17" s="1132"/>
      <c r="G17" s="1130"/>
      <c r="H17" s="1134"/>
      <c r="I17" s="1136"/>
      <c r="J17" s="675" t="s">
        <v>493</v>
      </c>
      <c r="K17" s="641" t="s">
        <v>494</v>
      </c>
      <c r="L17" s="642">
        <v>264.80705796799998</v>
      </c>
      <c r="M17" s="643">
        <v>4.5873894999999996E-3</v>
      </c>
      <c r="N17" s="1143"/>
      <c r="O17" s="1146"/>
      <c r="P17" s="1149"/>
      <c r="Q17" s="1156">
        <f t="shared" si="1"/>
        <v>0</v>
      </c>
      <c r="R17" s="636"/>
      <c r="S17" s="1129"/>
      <c r="T17" s="1140"/>
      <c r="U17" s="1123"/>
      <c r="V17" s="1126"/>
      <c r="W17" s="676" t="s">
        <v>495</v>
      </c>
      <c r="X17" s="656" t="s">
        <v>496</v>
      </c>
      <c r="Y17" s="660">
        <v>8197.0023508699996</v>
      </c>
      <c r="Z17" s="661">
        <v>0.14206145672719508</v>
      </c>
      <c r="AA17" s="636"/>
      <c r="AB17" s="636"/>
      <c r="AC17" s="636"/>
      <c r="AD17" s="636"/>
    </row>
    <row r="18" spans="1:30" ht="30" customHeight="1">
      <c r="A18" s="605"/>
      <c r="B18" s="1116"/>
      <c r="C18" s="1119"/>
      <c r="D18" s="1122"/>
      <c r="E18" s="1125">
        <f t="shared" si="0"/>
        <v>0</v>
      </c>
      <c r="F18" s="1132"/>
      <c r="G18" s="1130"/>
      <c r="H18" s="1134"/>
      <c r="I18" s="1136"/>
      <c r="J18" s="677" t="s">
        <v>497</v>
      </c>
      <c r="K18" s="641" t="s">
        <v>498</v>
      </c>
      <c r="L18" s="642">
        <v>11398.349249000001</v>
      </c>
      <c r="M18" s="643">
        <v>0.19745949330000001</v>
      </c>
      <c r="N18" s="1141" t="s">
        <v>499</v>
      </c>
      <c r="O18" s="1144" t="s">
        <v>500</v>
      </c>
      <c r="P18" s="1147">
        <v>11563.214290681</v>
      </c>
      <c r="Q18" s="1153">
        <f t="shared" si="1"/>
        <v>0.20038843564884584</v>
      </c>
      <c r="R18" s="636"/>
      <c r="S18" s="605"/>
      <c r="T18" s="605"/>
      <c r="U18" s="605"/>
      <c r="V18" s="605"/>
      <c r="W18" s="605"/>
      <c r="X18" s="605"/>
      <c r="Y18" s="605"/>
      <c r="Z18" s="605"/>
      <c r="AA18" s="636"/>
      <c r="AB18" s="636"/>
      <c r="AC18" s="636"/>
      <c r="AD18" s="636"/>
    </row>
    <row r="19" spans="1:30" ht="30" customHeight="1" thickBot="1">
      <c r="A19" s="605"/>
      <c r="B19" s="1117"/>
      <c r="C19" s="1120"/>
      <c r="D19" s="1123"/>
      <c r="E19" s="1126">
        <f t="shared" si="0"/>
        <v>0</v>
      </c>
      <c r="F19" s="1133"/>
      <c r="G19" s="1131"/>
      <c r="H19" s="1135"/>
      <c r="I19" s="1137"/>
      <c r="J19" s="678" t="s">
        <v>501</v>
      </c>
      <c r="K19" s="652" t="s">
        <v>502</v>
      </c>
      <c r="L19" s="653">
        <v>164.86504168100001</v>
      </c>
      <c r="M19" s="654">
        <v>2.8560423000000001E-3</v>
      </c>
      <c r="N19" s="1150"/>
      <c r="O19" s="1151"/>
      <c r="P19" s="1152"/>
      <c r="Q19" s="1154">
        <f t="shared" si="1"/>
        <v>0</v>
      </c>
      <c r="R19" s="636"/>
      <c r="S19" s="679"/>
      <c r="T19" s="679"/>
      <c r="U19" s="679"/>
      <c r="V19" s="679"/>
      <c r="W19" s="679"/>
      <c r="X19" s="679"/>
      <c r="Y19" s="679"/>
      <c r="Z19" s="679"/>
      <c r="AA19" s="636"/>
      <c r="AB19" s="636"/>
      <c r="AC19" s="636"/>
      <c r="AD19" s="636"/>
    </row>
    <row r="20" spans="1:30" ht="30" customHeight="1">
      <c r="A20" s="605"/>
      <c r="B20" s="1115" t="s">
        <v>503</v>
      </c>
      <c r="C20" s="1158" t="s">
        <v>504</v>
      </c>
      <c r="D20" s="1121">
        <v>6409.2899851899992</v>
      </c>
      <c r="E20" s="1124">
        <f t="shared" si="0"/>
        <v>0.11107184918185913</v>
      </c>
      <c r="F20" s="1160" t="s">
        <v>503</v>
      </c>
      <c r="G20" s="1161" t="s">
        <v>505</v>
      </c>
      <c r="H20" s="1162">
        <v>6409.2899851899992</v>
      </c>
      <c r="I20" s="1163">
        <f>H20/57704</f>
        <v>0.11107184918185913</v>
      </c>
      <c r="J20" s="680" t="s">
        <v>506</v>
      </c>
      <c r="K20" s="628" t="s">
        <v>507</v>
      </c>
      <c r="L20" s="629">
        <v>3169.1734955299999</v>
      </c>
      <c r="M20" s="630">
        <v>5.4901229900000001E-2</v>
      </c>
      <c r="N20" s="1164" t="s">
        <v>503</v>
      </c>
      <c r="O20" s="1165" t="s">
        <v>505</v>
      </c>
      <c r="P20" s="1166">
        <v>6409.2899851799993</v>
      </c>
      <c r="Q20" s="1157">
        <f t="shared" si="1"/>
        <v>0.11107184918168583</v>
      </c>
      <c r="R20" s="636"/>
      <c r="S20" s="681"/>
      <c r="T20" s="681"/>
      <c r="U20" s="681"/>
      <c r="V20" s="681"/>
      <c r="W20" s="681"/>
      <c r="X20" s="681"/>
      <c r="Y20" s="681"/>
      <c r="Z20" s="681"/>
      <c r="AA20" s="636"/>
      <c r="AB20" s="636"/>
      <c r="AC20" s="636"/>
      <c r="AD20" s="636"/>
    </row>
    <row r="21" spans="1:30" ht="30" customHeight="1" thickBot="1">
      <c r="A21" s="605"/>
      <c r="B21" s="1117"/>
      <c r="C21" s="1159"/>
      <c r="D21" s="1123"/>
      <c r="E21" s="1126">
        <f t="shared" si="0"/>
        <v>0</v>
      </c>
      <c r="F21" s="1133"/>
      <c r="G21" s="1131"/>
      <c r="H21" s="1135"/>
      <c r="I21" s="1137"/>
      <c r="J21" s="682" t="s">
        <v>508</v>
      </c>
      <c r="K21" s="652" t="s">
        <v>509</v>
      </c>
      <c r="L21" s="653">
        <v>3240.1164896499999</v>
      </c>
      <c r="M21" s="654">
        <v>5.6130211999999999E-2</v>
      </c>
      <c r="N21" s="1150"/>
      <c r="O21" s="1151"/>
      <c r="P21" s="1152"/>
      <c r="Q21" s="1154">
        <f t="shared" si="1"/>
        <v>0</v>
      </c>
      <c r="R21" s="636"/>
      <c r="S21" s="683"/>
      <c r="T21" s="683"/>
      <c r="U21" s="683"/>
      <c r="V21" s="683"/>
      <c r="W21" s="683"/>
      <c r="X21" s="683"/>
      <c r="Y21" s="683"/>
      <c r="Z21" s="683"/>
      <c r="AA21" s="636"/>
      <c r="AB21" s="636"/>
      <c r="AC21" s="636"/>
      <c r="AD21" s="636"/>
    </row>
    <row r="22" spans="1:30" ht="30" customHeight="1">
      <c r="A22" s="605"/>
      <c r="B22" s="1115" t="s">
        <v>510</v>
      </c>
      <c r="C22" s="1118" t="s">
        <v>511</v>
      </c>
      <c r="D22" s="1121">
        <v>5666.8908595474995</v>
      </c>
      <c r="E22" s="1124">
        <f t="shared" si="0"/>
        <v>9.8206205107921454E-2</v>
      </c>
      <c r="F22" s="1167" t="s">
        <v>512</v>
      </c>
      <c r="G22" s="1169" t="s">
        <v>513</v>
      </c>
      <c r="H22" s="1170">
        <v>5571.9950058199993</v>
      </c>
      <c r="I22" s="1171">
        <f>H22/57704</f>
        <v>9.6561676934354621E-2</v>
      </c>
      <c r="J22" s="684" t="s">
        <v>514</v>
      </c>
      <c r="K22" s="685" t="s">
        <v>515</v>
      </c>
      <c r="L22" s="686">
        <v>1002.71208732</v>
      </c>
      <c r="M22" s="687">
        <v>1.7370499599999999E-2</v>
      </c>
      <c r="N22" s="1142" t="s">
        <v>512</v>
      </c>
      <c r="O22" s="1145" t="s">
        <v>513</v>
      </c>
      <c r="P22" s="1148">
        <v>5571.9950058200002</v>
      </c>
      <c r="Q22" s="1155">
        <f t="shared" si="1"/>
        <v>9.6561676934354634E-2</v>
      </c>
      <c r="R22" s="636"/>
      <c r="S22" s="688"/>
      <c r="T22" s="688"/>
      <c r="U22" s="688"/>
      <c r="V22" s="688"/>
      <c r="W22" s="688"/>
      <c r="X22" s="688"/>
      <c r="Y22" s="688"/>
      <c r="Z22" s="688"/>
      <c r="AA22" s="636"/>
      <c r="AB22" s="636"/>
      <c r="AC22" s="636"/>
      <c r="AD22" s="636"/>
    </row>
    <row r="23" spans="1:30" ht="30" customHeight="1">
      <c r="A23" s="605"/>
      <c r="B23" s="1116"/>
      <c r="C23" s="1119"/>
      <c r="D23" s="1122"/>
      <c r="E23" s="1125">
        <f t="shared" si="0"/>
        <v>0</v>
      </c>
      <c r="F23" s="1168"/>
      <c r="G23" s="1130"/>
      <c r="H23" s="1134"/>
      <c r="I23" s="1172"/>
      <c r="J23" s="689" t="s">
        <v>516</v>
      </c>
      <c r="K23" s="641" t="s">
        <v>517</v>
      </c>
      <c r="L23" s="642">
        <v>4569.2829185000001</v>
      </c>
      <c r="M23" s="643">
        <v>7.9156048800000003E-2</v>
      </c>
      <c r="N23" s="1143"/>
      <c r="O23" s="1146"/>
      <c r="P23" s="1149"/>
      <c r="Q23" s="1156">
        <f t="shared" si="1"/>
        <v>0</v>
      </c>
      <c r="R23" s="636"/>
      <c r="S23" s="679"/>
      <c r="T23" s="679"/>
      <c r="U23" s="679"/>
      <c r="V23" s="679"/>
      <c r="W23" s="679"/>
      <c r="X23" s="679"/>
      <c r="Y23" s="679"/>
      <c r="Z23" s="679"/>
      <c r="AA23" s="636"/>
      <c r="AB23" s="636"/>
      <c r="AC23" s="636"/>
      <c r="AD23" s="636"/>
    </row>
    <row r="24" spans="1:30" ht="30" customHeight="1" thickBot="1">
      <c r="A24" s="605"/>
      <c r="B24" s="1117"/>
      <c r="C24" s="1120"/>
      <c r="D24" s="1123"/>
      <c r="E24" s="1126">
        <f t="shared" si="0"/>
        <v>0</v>
      </c>
      <c r="F24" s="690" t="s">
        <v>518</v>
      </c>
      <c r="G24" s="691" t="s">
        <v>519</v>
      </c>
      <c r="H24" s="692">
        <v>94.895853727500011</v>
      </c>
      <c r="I24" s="693">
        <f>H24/57704</f>
        <v>1.644528173566824E-3</v>
      </c>
      <c r="J24" s="694" t="s">
        <v>520</v>
      </c>
      <c r="K24" s="652" t="s">
        <v>519</v>
      </c>
      <c r="L24" s="653">
        <v>94.895853727499997</v>
      </c>
      <c r="M24" s="654">
        <v>1.6439299E-3</v>
      </c>
      <c r="N24" s="655" t="s">
        <v>520</v>
      </c>
      <c r="O24" s="656" t="s">
        <v>519</v>
      </c>
      <c r="P24" s="657">
        <v>94.895853727499997</v>
      </c>
      <c r="Q24" s="658">
        <f t="shared" si="1"/>
        <v>1.6445281735668238E-3</v>
      </c>
      <c r="R24" s="636"/>
      <c r="S24" s="679"/>
      <c r="T24" s="679"/>
      <c r="U24" s="679"/>
      <c r="V24" s="679"/>
      <c r="W24" s="679"/>
      <c r="X24" s="679"/>
      <c r="Y24" s="679"/>
      <c r="Z24" s="679"/>
      <c r="AA24" s="636"/>
      <c r="AB24" s="636"/>
      <c r="AC24" s="636"/>
      <c r="AD24" s="636"/>
    </row>
    <row r="25" spans="1:30" ht="21.95" customHeight="1">
      <c r="A25" s="605"/>
      <c r="B25" s="605"/>
      <c r="C25" s="605"/>
      <c r="D25" s="605"/>
      <c r="E25" s="605"/>
      <c r="F25" s="605"/>
      <c r="G25" s="605"/>
      <c r="H25" s="605"/>
      <c r="I25" s="605"/>
      <c r="J25" s="606"/>
      <c r="K25" s="605"/>
      <c r="L25" s="605"/>
      <c r="M25" s="605"/>
      <c r="N25" s="605"/>
      <c r="O25" s="605"/>
      <c r="P25" s="605"/>
      <c r="Q25" s="605"/>
      <c r="R25" s="605"/>
      <c r="S25" s="681"/>
      <c r="T25" s="681"/>
      <c r="U25" s="681"/>
      <c r="V25" s="681"/>
      <c r="W25" s="681"/>
      <c r="X25" s="681"/>
      <c r="Y25" s="681"/>
      <c r="Z25" s="681"/>
      <c r="AA25" s="636"/>
      <c r="AB25" s="605"/>
      <c r="AC25" s="605"/>
      <c r="AD25" s="605"/>
    </row>
    <row r="26" spans="1:30" s="695" customFormat="1" ht="20.100000000000001" customHeight="1">
      <c r="A26" s="679"/>
      <c r="B26" s="679"/>
      <c r="C26" s="683" t="s">
        <v>521</v>
      </c>
      <c r="D26" s="679"/>
      <c r="E26" s="679"/>
      <c r="F26" s="679"/>
      <c r="G26" s="679"/>
      <c r="H26" s="679"/>
      <c r="I26" s="679"/>
      <c r="J26" s="679"/>
      <c r="K26" s="679"/>
      <c r="L26" s="679"/>
      <c r="M26" s="679"/>
      <c r="N26" s="679"/>
      <c r="O26" s="679"/>
      <c r="P26" s="679"/>
      <c r="Q26" s="679"/>
      <c r="R26" s="679"/>
      <c r="S26" s="679"/>
      <c r="T26" s="679"/>
      <c r="U26" s="679"/>
      <c r="V26" s="679"/>
      <c r="W26" s="679"/>
      <c r="X26" s="679"/>
      <c r="Y26" s="679"/>
      <c r="Z26" s="679"/>
      <c r="AA26" s="636"/>
      <c r="AB26" s="679"/>
      <c r="AC26" s="679"/>
      <c r="AD26" s="679"/>
    </row>
    <row r="27" spans="1:30" s="697" customFormat="1" ht="20.100000000000001" customHeight="1">
      <c r="A27" s="681"/>
      <c r="B27" s="681"/>
      <c r="C27" s="696" t="s">
        <v>74</v>
      </c>
      <c r="D27" s="681"/>
      <c r="E27" s="681"/>
      <c r="F27" s="681"/>
      <c r="G27" s="681"/>
      <c r="H27" s="681"/>
      <c r="I27" s="681"/>
      <c r="J27" s="681"/>
      <c r="K27" s="681"/>
      <c r="L27" s="681"/>
      <c r="M27" s="681"/>
      <c r="N27" s="681"/>
      <c r="O27" s="681"/>
      <c r="P27" s="681"/>
      <c r="Q27" s="681"/>
      <c r="R27" s="681"/>
      <c r="S27" s="681"/>
      <c r="T27" s="681"/>
      <c r="U27" s="681"/>
      <c r="V27" s="681"/>
      <c r="W27" s="681"/>
      <c r="X27" s="681"/>
      <c r="Y27" s="681"/>
      <c r="Z27" s="681"/>
      <c r="AA27" s="636"/>
      <c r="AB27" s="681"/>
      <c r="AC27" s="681"/>
      <c r="AD27" s="681"/>
    </row>
    <row r="28" spans="1:30" s="699" customFormat="1" ht="20.100000000000001" customHeight="1">
      <c r="A28" s="683"/>
      <c r="B28" s="683"/>
      <c r="C28" s="698" t="s">
        <v>522</v>
      </c>
      <c r="D28" s="683"/>
      <c r="E28" s="683"/>
      <c r="F28" s="683"/>
      <c r="G28" s="683"/>
      <c r="H28" s="683"/>
      <c r="I28" s="683"/>
      <c r="J28" s="683"/>
      <c r="K28" s="683"/>
      <c r="L28" s="683"/>
      <c r="M28" s="683"/>
      <c r="N28" s="683"/>
      <c r="O28" s="683"/>
      <c r="P28" s="683"/>
      <c r="Q28" s="683"/>
      <c r="R28" s="683"/>
      <c r="S28" s="679"/>
      <c r="T28" s="679"/>
      <c r="U28" s="679"/>
      <c r="V28" s="679"/>
      <c r="W28" s="679"/>
      <c r="X28" s="679"/>
      <c r="Y28" s="679"/>
      <c r="Z28" s="679"/>
      <c r="AA28" s="636"/>
      <c r="AB28" s="683"/>
      <c r="AC28" s="683"/>
      <c r="AD28" s="683"/>
    </row>
    <row r="29" spans="1:30" s="701" customFormat="1" ht="200.1" customHeight="1">
      <c r="A29" s="688"/>
      <c r="B29" s="688"/>
      <c r="C29" s="688"/>
      <c r="D29" s="688"/>
      <c r="E29" s="688"/>
      <c r="F29" s="688"/>
      <c r="G29" s="688"/>
      <c r="H29" s="688"/>
      <c r="I29" s="688"/>
      <c r="J29" s="688"/>
      <c r="K29" s="700"/>
      <c r="L29" s="688"/>
      <c r="M29" s="688"/>
      <c r="N29" s="688"/>
      <c r="O29" s="688"/>
      <c r="P29" s="688"/>
      <c r="Q29" s="688"/>
      <c r="R29" s="688"/>
      <c r="S29" s="681"/>
      <c r="T29" s="681"/>
      <c r="U29" s="681"/>
      <c r="V29" s="681"/>
      <c r="W29" s="681"/>
      <c r="X29" s="681"/>
      <c r="Y29" s="681"/>
      <c r="Z29" s="681"/>
      <c r="AA29" s="636"/>
      <c r="AB29" s="688"/>
      <c r="AC29" s="688"/>
      <c r="AD29" s="688"/>
    </row>
    <row r="30" spans="1:30" ht="200.1" customHeight="1">
      <c r="A30" s="605"/>
      <c r="B30" s="605"/>
      <c r="C30" s="605"/>
      <c r="D30" s="605"/>
      <c r="E30" s="605"/>
      <c r="F30" s="605"/>
      <c r="G30" s="605"/>
      <c r="H30" s="605"/>
      <c r="I30" s="605"/>
      <c r="J30" s="606"/>
      <c r="K30" s="605"/>
      <c r="L30" s="605"/>
      <c r="M30" s="605"/>
      <c r="N30" s="605"/>
      <c r="O30" s="605"/>
      <c r="P30" s="605"/>
      <c r="Q30" s="605"/>
      <c r="R30" s="605"/>
      <c r="S30" s="679"/>
      <c r="T30" s="679"/>
      <c r="U30" s="679"/>
      <c r="V30" s="679"/>
      <c r="W30" s="679"/>
      <c r="X30" s="679"/>
      <c r="Y30" s="679"/>
      <c r="Z30" s="679"/>
      <c r="AA30" s="636"/>
      <c r="AB30" s="605"/>
      <c r="AC30" s="605"/>
      <c r="AD30" s="605"/>
    </row>
    <row r="31" spans="1:30" ht="200.1" customHeight="1">
      <c r="A31" s="605"/>
      <c r="B31" s="605"/>
      <c r="C31" s="605"/>
      <c r="D31" s="605"/>
      <c r="E31" s="605"/>
      <c r="F31" s="605"/>
      <c r="G31" s="605"/>
      <c r="H31" s="605"/>
      <c r="I31" s="605"/>
      <c r="J31" s="606"/>
      <c r="K31" s="605"/>
      <c r="L31" s="605"/>
      <c r="M31" s="605"/>
      <c r="N31" s="605"/>
      <c r="O31" s="605"/>
      <c r="P31" s="605"/>
      <c r="Q31" s="605"/>
      <c r="R31" s="605"/>
      <c r="S31" s="681"/>
      <c r="T31" s="681"/>
      <c r="U31" s="681"/>
      <c r="V31" s="681"/>
      <c r="W31" s="681"/>
      <c r="X31" s="681"/>
      <c r="Y31" s="681"/>
      <c r="Z31" s="681"/>
      <c r="AA31" s="636"/>
      <c r="AB31" s="605"/>
      <c r="AC31" s="605"/>
      <c r="AD31" s="605"/>
    </row>
    <row r="37" spans="10:10">
      <c r="J37" s="607"/>
    </row>
    <row r="38" spans="10:10">
      <c r="J38" s="607"/>
    </row>
    <row r="39" spans="10:10">
      <c r="J39" s="607"/>
    </row>
    <row r="40" spans="10:10">
      <c r="J40" s="607"/>
    </row>
    <row r="41" spans="10:10">
      <c r="J41" s="607"/>
    </row>
    <row r="42" spans="10:10">
      <c r="J42" s="607"/>
    </row>
    <row r="43" spans="10:10">
      <c r="J43" s="607"/>
    </row>
    <row r="44" spans="10:10">
      <c r="J44" s="607"/>
    </row>
    <row r="45" spans="10:10">
      <c r="J45" s="607"/>
    </row>
    <row r="46" spans="10:10">
      <c r="J46" s="607"/>
    </row>
  </sheetData>
  <mergeCells count="68">
    <mergeCell ref="Q22:Q23"/>
    <mergeCell ref="B22:B24"/>
    <mergeCell ref="C22:C24"/>
    <mergeCell ref="D22:D24"/>
    <mergeCell ref="E22:E24"/>
    <mergeCell ref="F22:F23"/>
    <mergeCell ref="G22:G23"/>
    <mergeCell ref="H22:H23"/>
    <mergeCell ref="I22:I23"/>
    <mergeCell ref="N22:N23"/>
    <mergeCell ref="O22:O23"/>
    <mergeCell ref="P22:P23"/>
    <mergeCell ref="Q20:Q21"/>
    <mergeCell ref="B20:B21"/>
    <mergeCell ref="C20:C21"/>
    <mergeCell ref="D20:D21"/>
    <mergeCell ref="E20:E21"/>
    <mergeCell ref="F20:F21"/>
    <mergeCell ref="G20:G21"/>
    <mergeCell ref="H20:H21"/>
    <mergeCell ref="I20:I21"/>
    <mergeCell ref="N20:N21"/>
    <mergeCell ref="O20:O21"/>
    <mergeCell ref="P20:P21"/>
    <mergeCell ref="V16:V17"/>
    <mergeCell ref="N18:N19"/>
    <mergeCell ref="O18:O19"/>
    <mergeCell ref="P18:P19"/>
    <mergeCell ref="Q18:Q19"/>
    <mergeCell ref="Q15:Q17"/>
    <mergeCell ref="B14:B19"/>
    <mergeCell ref="C14:C19"/>
    <mergeCell ref="D14:D19"/>
    <mergeCell ref="E14:E19"/>
    <mergeCell ref="F15:F19"/>
    <mergeCell ref="G15:G19"/>
    <mergeCell ref="U11:U13"/>
    <mergeCell ref="V11:V13"/>
    <mergeCell ref="F12:F13"/>
    <mergeCell ref="G12:G13"/>
    <mergeCell ref="H12:H13"/>
    <mergeCell ref="I12:I13"/>
    <mergeCell ref="T11:T13"/>
    <mergeCell ref="H15:H19"/>
    <mergeCell ref="I15:I19"/>
    <mergeCell ref="N15:N17"/>
    <mergeCell ref="O15:O17"/>
    <mergeCell ref="P15:P17"/>
    <mergeCell ref="S16:S17"/>
    <mergeCell ref="T16:T17"/>
    <mergeCell ref="U16:U17"/>
    <mergeCell ref="B11:B13"/>
    <mergeCell ref="C11:C13"/>
    <mergeCell ref="D11:D13"/>
    <mergeCell ref="E11:E13"/>
    <mergeCell ref="S11:S13"/>
    <mergeCell ref="W9:Z9"/>
    <mergeCell ref="C4:H4"/>
    <mergeCell ref="K4:P4"/>
    <mergeCell ref="T4:Y4"/>
    <mergeCell ref="C5:G5"/>
    <mergeCell ref="K5:O5"/>
    <mergeCell ref="T5:X5"/>
    <mergeCell ref="B9:E9"/>
    <mergeCell ref="F9:I9"/>
    <mergeCell ref="J9:M9"/>
    <mergeCell ref="N9:Q9"/>
    <mergeCell ref="S9:V9"/>
  </mergeCells>
  <hyperlinks>
    <hyperlink ref="C27" r:id="rId1"/>
    <hyperlink ref="C28" r:id="rId2" location="/metadata/FR-417566924-180706_001"/>
  </hyperlinks>
  <pageMargins left="0.39370078740157483" right="0.39370078740157483" top="0.39370078740157483" bottom="0.39370078740157483" header="0.39370078740157483" footer="0.39370078740157483"/>
  <pageSetup paperSize="9" scale="58" orientation="portrait" horizontalDpi="4294967292" verticalDpi="4294967292" r:id="rId3"/>
  <headerFooter>
    <oddFooter>&amp;C&amp;"Calibri,Normal"&amp;K000000LISTE DE RÉFÉRENCE ET LISTE ROUGE DES MOLLUSQUES EN RÉGION GRAND EST</oddFooter>
  </headerFooter>
  <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9</vt:i4>
      </vt:variant>
      <vt:variant>
        <vt:lpstr>Plages nommées</vt:lpstr>
      </vt:variant>
      <vt:variant>
        <vt:i4>9</vt:i4>
      </vt:variant>
    </vt:vector>
  </HeadingPairs>
  <TitlesOfParts>
    <vt:vector size="18" baseType="lpstr">
      <vt:lpstr>COUVERTURE</vt:lpstr>
      <vt:lpstr>METADONNEES</vt:lpstr>
      <vt:lpstr>LISTE ROUGE OISEAUX N détaillée</vt:lpstr>
      <vt:lpstr>LISTE ROUGE OISEAUX N simple</vt:lpstr>
      <vt:lpstr>bilan LISTE ROUGE OISEAUX N</vt:lpstr>
      <vt:lpstr>STRUCTURE LISTE ROUGE</vt:lpstr>
      <vt:lpstr>LÉGENDE STATUTS LRGE</vt:lpstr>
      <vt:lpstr>LEGENDE TAXREF</vt:lpstr>
      <vt:lpstr>REGIONS NATURELLES</vt:lpstr>
      <vt:lpstr>'LÉGENDE STATUTS LRGE'!EVAL_REGNAT</vt:lpstr>
      <vt:lpstr>'LÉGENDE STATUTS LRGE'!EVAL_TENDANCE_GE</vt:lpstr>
      <vt:lpstr>'LÉGENDE STATUTS LRGE'!EVAL_TENDANCE_UICN</vt:lpstr>
      <vt:lpstr>'LISTE ROUGE OISEAUX N détaillée'!Impression_des_titres</vt:lpstr>
      <vt:lpstr>'LISTE ROUGE OISEAUX N simple'!Impression_des_titres</vt:lpstr>
      <vt:lpstr>'LEGENDE TAXREF'!TAXREF_RANG</vt:lpstr>
      <vt:lpstr>'bilan LISTE ROUGE OISEAUX N'!Zone_d_impression</vt:lpstr>
      <vt:lpstr>COUVERTURE!Zone_d_impression</vt:lpstr>
      <vt:lpstr>'LISTE ROUGE OISEAUX N détaillée'!Zone_d_impression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ODONAT GE ODONAT GE</cp:lastModifiedBy>
  <cp:lastPrinted>2024-08-29T10:14:37Z</cp:lastPrinted>
  <dcterms:created xsi:type="dcterms:W3CDTF">2021-10-18T13:02:56Z</dcterms:created>
  <dcterms:modified xsi:type="dcterms:W3CDTF">2024-10-15T07:46:59Z</dcterms:modified>
</cp:coreProperties>
</file>